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市営住宅" sheetId="1" r:id="rId1"/>
    <sheet name="定住促進住宅" sheetId="2" r:id="rId2"/>
    <sheet name="Sheet3" sheetId="3" r:id="rId3"/>
  </sheets>
  <definedNames>
    <definedName name="_xlnm.Print_Area" localSheetId="0">'市営住宅'!$A$1:$Z$122</definedName>
    <definedName name="_xlnm.Print_Area" localSheetId="1">'定住促進住宅'!$A$1:$O$29</definedName>
  </definedNames>
  <calcPr fullCalcOnLoad="1"/>
</workbook>
</file>

<file path=xl/sharedStrings.xml><?xml version="1.0" encoding="utf-8"?>
<sst xmlns="http://schemas.openxmlformats.org/spreadsheetml/2006/main" count="519" uniqueCount="136">
  <si>
    <t>団地名</t>
  </si>
  <si>
    <t>建設年度</t>
  </si>
  <si>
    <t>構造</t>
  </si>
  <si>
    <t>規格</t>
  </si>
  <si>
    <t>戸数</t>
  </si>
  <si>
    <t>木造</t>
  </si>
  <si>
    <t>中層</t>
  </si>
  <si>
    <t>計</t>
  </si>
  <si>
    <t>簡平</t>
  </si>
  <si>
    <t>簡二</t>
  </si>
  <si>
    <t>Ｓ</t>
  </si>
  <si>
    <t>合　　　計</t>
  </si>
  <si>
    <t>住戸専用　床面積</t>
  </si>
  <si>
    <t>Ｓ</t>
  </si>
  <si>
    <t>３ＤＫＹ</t>
  </si>
  <si>
    <t>Ｓ</t>
  </si>
  <si>
    <t>Ｓ</t>
  </si>
  <si>
    <t>Ｈ</t>
  </si>
  <si>
    <t>Ｈ</t>
  </si>
  <si>
    <t>３ＤＫＢ</t>
  </si>
  <si>
    <t>Ｓ</t>
  </si>
  <si>
    <t>２ＤＫＹ</t>
  </si>
  <si>
    <t>Ｓ</t>
  </si>
  <si>
    <t>３ＤＫＢ</t>
  </si>
  <si>
    <t>Ｈ</t>
  </si>
  <si>
    <t>２ＤＫＢ</t>
  </si>
  <si>
    <t>Ｈ</t>
  </si>
  <si>
    <t>棟数</t>
  </si>
  <si>
    <t>１ＫＹ</t>
  </si>
  <si>
    <t>2DＫＹ</t>
  </si>
  <si>
    <t>3DＫＹ</t>
  </si>
  <si>
    <t>1DＫＹ</t>
  </si>
  <si>
    <t>八坂地区　計</t>
  </si>
  <si>
    <t>大町地区　計</t>
  </si>
  <si>
    <t>３LＤＫY</t>
  </si>
  <si>
    <t>給湯
浴室</t>
  </si>
  <si>
    <t>設備状況</t>
  </si>
  <si>
    <t>水洗化</t>
  </si>
  <si>
    <t>EV</t>
  </si>
  <si>
    <t>厚生住宅</t>
  </si>
  <si>
    <t>身障者向</t>
  </si>
  <si>
    <t>備    考</t>
  </si>
  <si>
    <t>母子向</t>
  </si>
  <si>
    <t>美麻地区　計</t>
  </si>
  <si>
    <t>○</t>
  </si>
  <si>
    <t>○</t>
  </si>
  <si>
    <t>○</t>
  </si>
  <si>
    <t>利便性係数</t>
  </si>
  <si>
    <t>現在</t>
  </si>
  <si>
    <t>敷地面積
(単位　㎡)</t>
  </si>
  <si>
    <t>第1階層</t>
  </si>
  <si>
    <t>第２階層</t>
  </si>
  <si>
    <t>第３階層</t>
  </si>
  <si>
    <t>第４階層</t>
  </si>
  <si>
    <t>○</t>
  </si>
  <si>
    <t>Ｓ</t>
  </si>
  <si>
    <t>Ｈ</t>
  </si>
  <si>
    <t>明野（704-3）</t>
  </si>
  <si>
    <t>明野集合（704-3）</t>
  </si>
  <si>
    <t>野　　　　平
（14850-100）</t>
  </si>
  <si>
    <t>大　　　　門
（8474-14）</t>
  </si>
  <si>
    <t>旭（18888）</t>
  </si>
  <si>
    <t>川手（20939-21）</t>
  </si>
  <si>
    <t>３ＤＫY</t>
  </si>
  <si>
    <t>4ＤＫY</t>
  </si>
  <si>
    <t>○</t>
  </si>
  <si>
    <t>凡例</t>
  </si>
  <si>
    <t>算用数字</t>
  </si>
  <si>
    <t>室数</t>
  </si>
  <si>
    <t>簡易耐火構造平屋建住宅</t>
  </si>
  <si>
    <t>台所</t>
  </si>
  <si>
    <t>簡易耐火構造二階建住宅</t>
  </si>
  <si>
    <t>台所兼食事室</t>
  </si>
  <si>
    <t>浴室のみ</t>
  </si>
  <si>
    <t>中層耐火構造住宅</t>
  </si>
  <si>
    <t>浴室(風呂釜、浴槽付）</t>
  </si>
  <si>
    <t>１　団地、建設年度別管理戸数（市営住宅）</t>
  </si>
  <si>
    <t>３ＤＫY</t>
  </si>
  <si>
    <t>4ＤＫY</t>
  </si>
  <si>
    <t>2LＤＫY</t>
  </si>
  <si>
    <t>3LＤＫY</t>
  </si>
  <si>
    <t>２ＤＫY</t>
  </si>
  <si>
    <t>３ＬＤＫY</t>
  </si>
  <si>
    <t>低層</t>
  </si>
  <si>
    <t>家賃</t>
  </si>
  <si>
    <t>西平</t>
  </si>
  <si>
    <t>矢久</t>
  </si>
  <si>
    <t>花尾</t>
  </si>
  <si>
    <t>床面積</t>
  </si>
  <si>
    <t>大原２号</t>
  </si>
  <si>
    <t>館の内</t>
  </si>
  <si>
    <t>借馬</t>
  </si>
  <si>
    <t>大新田</t>
  </si>
  <si>
    <t>中原</t>
  </si>
  <si>
    <t>明野</t>
  </si>
  <si>
    <t>西原</t>
  </si>
  <si>
    <t>向山</t>
  </si>
  <si>
    <t>中村</t>
  </si>
  <si>
    <t>本村</t>
  </si>
  <si>
    <t>地域状況</t>
  </si>
  <si>
    <t>設備状況(地域係数にそれぞれ加算）</t>
  </si>
  <si>
    <t>八坂・美麻地区</t>
  </si>
  <si>
    <t>給湯設備及び浴室設備ある場合</t>
  </si>
  <si>
    <t>都市計画区域(用途指定なし）</t>
  </si>
  <si>
    <t>水洗化されている場合</t>
  </si>
  <si>
    <t>都市計画区域(用途地域内）</t>
  </si>
  <si>
    <t>エレベーターが設置されている場合</t>
  </si>
  <si>
    <t>２ＫＢ</t>
  </si>
  <si>
    <t>市営住宅の家賃 （本来入居者の家賃）</t>
  </si>
  <si>
    <t>家賃 ＝ 家賃算定基礎額×市町村立地係数×規模係数×経過年数係数×利便性係数</t>
  </si>
  <si>
    <t>大原</t>
  </si>
  <si>
    <t>4ＤＫY</t>
  </si>
  <si>
    <t>○</t>
  </si>
  <si>
    <t>○</t>
  </si>
  <si>
    <t>H</t>
  </si>
  <si>
    <t>２　団地、建設年度別管理戸数（定住促進住宅）</t>
  </si>
  <si>
    <t>桜台（3363-11～13）</t>
  </si>
  <si>
    <t>H</t>
  </si>
  <si>
    <t>湯の海（11727-1）</t>
  </si>
  <si>
    <t>２ＬＤＫＹ</t>
  </si>
  <si>
    <t>３ＬＤＫＹ</t>
  </si>
  <si>
    <t>備考</t>
  </si>
  <si>
    <t>身障者向け</t>
  </si>
  <si>
    <t>母子向け</t>
  </si>
  <si>
    <t>借馬
（旧県営）</t>
  </si>
  <si>
    <t>〇</t>
  </si>
  <si>
    <t>Ｋ</t>
  </si>
  <si>
    <t>ＤＫ</t>
  </si>
  <si>
    <t>Ｂ</t>
  </si>
  <si>
    <t>Ｙ</t>
  </si>
  <si>
    <t>近傍
同種</t>
  </si>
  <si>
    <t>5DKY</t>
  </si>
  <si>
    <t>募集停止</t>
  </si>
  <si>
    <t>木造平屋建住宅</t>
  </si>
  <si>
    <t>低層耐火構造住宅</t>
  </si>
  <si>
    <t>家賃（令和6年度）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</si>
</sst>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_);[Red]\(0\)"/>
    <numFmt numFmtId="180" formatCode="#,##0.00_ "/>
    <numFmt numFmtId="181" formatCode="#,##0_ "/>
    <numFmt numFmtId="182" formatCode="#,##0.00_);[Red]\(#,##0.00\)"/>
    <numFmt numFmtId="183" formatCode="0.000_);[Red]\(0.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_ "/>
    <numFmt numFmtId="189" formatCode="##&quot;　戸&quot;"/>
    <numFmt numFmtId="190" formatCode="##.#&quot;　㎡&quot;"/>
    <numFmt numFmtId="191" formatCode="##.0&quot;　㎡&quot;"/>
    <numFmt numFmtId="192" formatCode="\(##,###\)"/>
    <numFmt numFmtId="193" formatCode="0.0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tted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8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2" fontId="2" fillId="0" borderId="10" xfId="0" applyNumberFormat="1" applyFont="1" applyBorder="1" applyAlignment="1">
      <alignment horizontal="right" vertical="center"/>
    </xf>
    <xf numFmtId="181" fontId="2" fillId="0" borderId="21" xfId="0" applyNumberFormat="1" applyFont="1" applyBorder="1" applyAlignment="1">
      <alignment vertical="center"/>
    </xf>
    <xf numFmtId="182" fontId="2" fillId="0" borderId="22" xfId="0" applyNumberFormat="1" applyFont="1" applyBorder="1" applyAlignment="1">
      <alignment horizontal="right" vertical="center"/>
    </xf>
    <xf numFmtId="181" fontId="2" fillId="0" borderId="23" xfId="0" applyNumberFormat="1" applyFont="1" applyBorder="1" applyAlignment="1">
      <alignment vertical="center"/>
    </xf>
    <xf numFmtId="182" fontId="2" fillId="0" borderId="24" xfId="0" applyNumberFormat="1" applyFont="1" applyBorder="1" applyAlignment="1">
      <alignment horizontal="right" vertical="center"/>
    </xf>
    <xf numFmtId="181" fontId="2" fillId="0" borderId="25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vertical="center"/>
    </xf>
    <xf numFmtId="182" fontId="2" fillId="0" borderId="22" xfId="0" applyNumberFormat="1" applyFont="1" applyBorder="1" applyAlignment="1">
      <alignment vertical="center"/>
    </xf>
    <xf numFmtId="182" fontId="2" fillId="0" borderId="27" xfId="0" applyNumberFormat="1" applyFont="1" applyBorder="1" applyAlignment="1">
      <alignment vertical="center"/>
    </xf>
    <xf numFmtId="181" fontId="2" fillId="0" borderId="28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82" fontId="2" fillId="0" borderId="16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16" xfId="0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81" fontId="2" fillId="0" borderId="31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9" fontId="2" fillId="0" borderId="22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82" fontId="2" fillId="0" borderId="35" xfId="0" applyNumberFormat="1" applyFont="1" applyBorder="1" applyAlignment="1">
      <alignment horizontal="right" vertical="center"/>
    </xf>
    <xf numFmtId="178" fontId="2" fillId="0" borderId="35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8" fontId="2" fillId="0" borderId="0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 shrinkToFit="1"/>
    </xf>
    <xf numFmtId="177" fontId="2" fillId="0" borderId="2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37" xfId="0" applyNumberFormat="1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0" xfId="49" applyFont="1" applyAlignment="1">
      <alignment vertical="center"/>
    </xf>
    <xf numFmtId="38" fontId="2" fillId="0" borderId="10" xfId="49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8" fontId="2" fillId="0" borderId="10" xfId="49" applyFont="1" applyBorder="1" applyAlignment="1">
      <alignment horizontal="center" vertical="center" shrinkToFit="1"/>
    </xf>
    <xf numFmtId="178" fontId="5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33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0" borderId="3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 wrapText="1"/>
    </xf>
    <xf numFmtId="179" fontId="2" fillId="0" borderId="10" xfId="0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2" fillId="0" borderId="27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tabSelected="1" view="pageBreakPreview" zoomScaleSheetLayoutView="100" zoomScalePageLayoutView="0" workbookViewId="0" topLeftCell="A1">
      <selection activeCell="U97" sqref="U97"/>
    </sheetView>
  </sheetViews>
  <sheetFormatPr defaultColWidth="9.00390625" defaultRowHeight="13.5"/>
  <cols>
    <col min="1" max="1" width="4.50390625" style="1" customWidth="1"/>
    <col min="2" max="3" width="2.125" style="1" customWidth="1"/>
    <col min="4" max="4" width="2.625" style="1" customWidth="1"/>
    <col min="5" max="5" width="3.00390625" style="1" customWidth="1"/>
    <col min="6" max="6" width="4.125" style="1" customWidth="1"/>
    <col min="7" max="7" width="4.25390625" style="1" customWidth="1"/>
    <col min="8" max="8" width="6.125" style="118" customWidth="1"/>
    <col min="9" max="9" width="5.625" style="1" customWidth="1"/>
    <col min="10" max="10" width="5.00390625" style="1" customWidth="1"/>
    <col min="11" max="11" width="4.25390625" style="1" customWidth="1"/>
    <col min="12" max="13" width="3.375" style="1" customWidth="1"/>
    <col min="14" max="18" width="4.50390625" style="1" hidden="1" customWidth="1"/>
    <col min="19" max="19" width="9.75390625" style="1" hidden="1" customWidth="1"/>
    <col min="20" max="20" width="4.75390625" style="1" customWidth="1"/>
    <col min="21" max="24" width="6.875" style="1" customWidth="1"/>
    <col min="25" max="25" width="6.75390625" style="1" customWidth="1"/>
    <col min="26" max="26" width="7.75390625" style="118" customWidth="1"/>
    <col min="27" max="16384" width="9.00390625" style="1" customWidth="1"/>
  </cols>
  <sheetData>
    <row r="1" spans="1:26" s="2" customFormat="1" ht="14.25">
      <c r="A1" s="2" t="s">
        <v>76</v>
      </c>
      <c r="H1" s="117"/>
      <c r="U1" s="186"/>
      <c r="V1" s="186"/>
      <c r="W1" s="186"/>
      <c r="X1" s="186"/>
      <c r="Y1" s="95"/>
      <c r="Z1" s="117"/>
    </row>
    <row r="2" spans="1:26" ht="14.25" customHeight="1">
      <c r="A2" s="154" t="s">
        <v>0</v>
      </c>
      <c r="B2" s="182"/>
      <c r="C2" s="182"/>
      <c r="D2" s="154" t="s">
        <v>1</v>
      </c>
      <c r="E2" s="154"/>
      <c r="F2" s="154" t="s">
        <v>27</v>
      </c>
      <c r="G2" s="154" t="s">
        <v>2</v>
      </c>
      <c r="H2" s="154" t="s">
        <v>3</v>
      </c>
      <c r="I2" s="157" t="s">
        <v>88</v>
      </c>
      <c r="J2" s="154" t="s">
        <v>4</v>
      </c>
      <c r="K2" s="176" t="s">
        <v>36</v>
      </c>
      <c r="L2" s="176"/>
      <c r="M2" s="176"/>
      <c r="N2" s="155" t="s">
        <v>41</v>
      </c>
      <c r="O2" s="155"/>
      <c r="P2" s="155"/>
      <c r="Q2" s="155"/>
      <c r="R2" s="33"/>
      <c r="S2" s="176" t="s">
        <v>49</v>
      </c>
      <c r="T2" s="148" t="s">
        <v>47</v>
      </c>
      <c r="U2" s="155" t="s">
        <v>135</v>
      </c>
      <c r="V2" s="155"/>
      <c r="W2" s="155"/>
      <c r="X2" s="155"/>
      <c r="Y2" s="148" t="s">
        <v>130</v>
      </c>
      <c r="Z2" s="171" t="s">
        <v>121</v>
      </c>
    </row>
    <row r="3" spans="1:26" ht="10.5" customHeight="1">
      <c r="A3" s="182"/>
      <c r="B3" s="182"/>
      <c r="C3" s="182"/>
      <c r="D3" s="154"/>
      <c r="E3" s="154"/>
      <c r="F3" s="154"/>
      <c r="G3" s="154"/>
      <c r="H3" s="154"/>
      <c r="I3" s="157"/>
      <c r="J3" s="154"/>
      <c r="K3" s="156" t="s">
        <v>35</v>
      </c>
      <c r="L3" s="157" t="s">
        <v>37</v>
      </c>
      <c r="M3" s="158" t="s">
        <v>38</v>
      </c>
      <c r="N3" s="155"/>
      <c r="O3" s="155"/>
      <c r="P3" s="155"/>
      <c r="Q3" s="155"/>
      <c r="R3" s="33"/>
      <c r="S3" s="155"/>
      <c r="T3" s="149"/>
      <c r="U3" s="154" t="s">
        <v>50</v>
      </c>
      <c r="V3" s="154" t="s">
        <v>51</v>
      </c>
      <c r="W3" s="154" t="s">
        <v>52</v>
      </c>
      <c r="X3" s="154" t="s">
        <v>53</v>
      </c>
      <c r="Y3" s="149"/>
      <c r="Z3" s="172"/>
    </row>
    <row r="4" spans="1:26" ht="12.75" customHeight="1">
      <c r="A4" s="182"/>
      <c r="B4" s="182"/>
      <c r="C4" s="182"/>
      <c r="D4" s="182"/>
      <c r="E4" s="182"/>
      <c r="F4" s="182"/>
      <c r="G4" s="154"/>
      <c r="H4" s="154"/>
      <c r="I4" s="157"/>
      <c r="J4" s="154"/>
      <c r="K4" s="156"/>
      <c r="L4" s="157"/>
      <c r="M4" s="158"/>
      <c r="N4" s="155"/>
      <c r="O4" s="155"/>
      <c r="P4" s="155"/>
      <c r="Q4" s="155"/>
      <c r="R4" s="33"/>
      <c r="S4" s="155"/>
      <c r="T4" s="150"/>
      <c r="U4" s="154"/>
      <c r="V4" s="154"/>
      <c r="W4" s="154"/>
      <c r="X4" s="154"/>
      <c r="Y4" s="150"/>
      <c r="Z4" s="173"/>
    </row>
    <row r="5" spans="1:26" ht="12.75" customHeight="1">
      <c r="A5" s="170" t="s">
        <v>110</v>
      </c>
      <c r="B5" s="170"/>
      <c r="C5" s="170"/>
      <c r="D5" s="155" t="s">
        <v>17</v>
      </c>
      <c r="E5" s="128">
        <v>11</v>
      </c>
      <c r="F5" s="180">
        <v>1</v>
      </c>
      <c r="G5" s="5" t="s">
        <v>6</v>
      </c>
      <c r="H5" s="29" t="s">
        <v>28</v>
      </c>
      <c r="I5" s="18">
        <v>23.78</v>
      </c>
      <c r="J5" s="3">
        <v>2</v>
      </c>
      <c r="K5" s="174" t="s">
        <v>44</v>
      </c>
      <c r="L5" s="174" t="s">
        <v>44</v>
      </c>
      <c r="M5" s="174" t="s">
        <v>44</v>
      </c>
      <c r="N5" s="128"/>
      <c r="O5" s="128"/>
      <c r="P5" s="128"/>
      <c r="Q5" s="169"/>
      <c r="R5" s="90"/>
      <c r="S5" s="178"/>
      <c r="T5" s="129">
        <v>0.98</v>
      </c>
      <c r="U5" s="113">
        <v>7700</v>
      </c>
      <c r="V5" s="113">
        <v>9000</v>
      </c>
      <c r="W5" s="113">
        <v>10200</v>
      </c>
      <c r="X5" s="113">
        <v>11600</v>
      </c>
      <c r="Y5" s="113">
        <v>40200</v>
      </c>
      <c r="Z5" s="29"/>
    </row>
    <row r="6" spans="1:26" ht="12.75" customHeight="1">
      <c r="A6" s="170"/>
      <c r="B6" s="170"/>
      <c r="C6" s="170"/>
      <c r="D6" s="155"/>
      <c r="E6" s="128"/>
      <c r="F6" s="180"/>
      <c r="G6" s="5" t="s">
        <v>6</v>
      </c>
      <c r="H6" s="29" t="s">
        <v>29</v>
      </c>
      <c r="I6" s="18">
        <v>45.11</v>
      </c>
      <c r="J6" s="3">
        <v>8</v>
      </c>
      <c r="K6" s="174"/>
      <c r="L6" s="174"/>
      <c r="M6" s="174"/>
      <c r="N6" s="128"/>
      <c r="O6" s="128"/>
      <c r="P6" s="169"/>
      <c r="Q6" s="169"/>
      <c r="R6" s="90"/>
      <c r="S6" s="178"/>
      <c r="T6" s="130"/>
      <c r="U6" s="113">
        <v>14800</v>
      </c>
      <c r="V6" s="113">
        <v>17100</v>
      </c>
      <c r="W6" s="113">
        <v>19500</v>
      </c>
      <c r="X6" s="113">
        <v>22000</v>
      </c>
      <c r="Y6" s="113">
        <v>61900</v>
      </c>
      <c r="Z6" s="29"/>
    </row>
    <row r="7" spans="1:26" ht="12.75" customHeight="1">
      <c r="A7" s="170"/>
      <c r="B7" s="170"/>
      <c r="C7" s="170"/>
      <c r="D7" s="155"/>
      <c r="E7" s="128"/>
      <c r="F7" s="180"/>
      <c r="G7" s="5" t="s">
        <v>6</v>
      </c>
      <c r="H7" s="29" t="s">
        <v>29</v>
      </c>
      <c r="I7" s="18">
        <v>47.46</v>
      </c>
      <c r="J7" s="3">
        <v>2</v>
      </c>
      <c r="K7" s="174"/>
      <c r="L7" s="174"/>
      <c r="M7" s="174"/>
      <c r="N7" s="128"/>
      <c r="O7" s="128"/>
      <c r="P7" s="169"/>
      <c r="Q7" s="169"/>
      <c r="R7" s="90"/>
      <c r="S7" s="178"/>
      <c r="T7" s="130"/>
      <c r="U7" s="113">
        <v>15500</v>
      </c>
      <c r="V7" s="113">
        <v>18000</v>
      </c>
      <c r="W7" s="113">
        <v>20500</v>
      </c>
      <c r="X7" s="113">
        <v>23200</v>
      </c>
      <c r="Y7" s="113">
        <v>64200</v>
      </c>
      <c r="Z7" s="29"/>
    </row>
    <row r="8" spans="1:26" ht="12.75" customHeight="1">
      <c r="A8" s="170"/>
      <c r="B8" s="170"/>
      <c r="C8" s="170"/>
      <c r="D8" s="155"/>
      <c r="E8" s="128"/>
      <c r="F8" s="180"/>
      <c r="G8" s="5" t="s">
        <v>6</v>
      </c>
      <c r="H8" s="29" t="s">
        <v>30</v>
      </c>
      <c r="I8" s="18">
        <v>57.63</v>
      </c>
      <c r="J8" s="3">
        <v>5</v>
      </c>
      <c r="K8" s="174"/>
      <c r="L8" s="174"/>
      <c r="M8" s="174"/>
      <c r="N8" s="128"/>
      <c r="O8" s="128"/>
      <c r="P8" s="169"/>
      <c r="Q8" s="169"/>
      <c r="R8" s="90"/>
      <c r="S8" s="178"/>
      <c r="T8" s="130"/>
      <c r="U8" s="113">
        <v>18900</v>
      </c>
      <c r="V8" s="113">
        <v>21800</v>
      </c>
      <c r="W8" s="113">
        <v>25000</v>
      </c>
      <c r="X8" s="113">
        <v>28200</v>
      </c>
      <c r="Y8" s="113">
        <v>74500</v>
      </c>
      <c r="Z8" s="29"/>
    </row>
    <row r="9" spans="1:26" ht="12.75" customHeight="1">
      <c r="A9" s="170"/>
      <c r="B9" s="170"/>
      <c r="C9" s="170"/>
      <c r="D9" s="155"/>
      <c r="E9" s="128"/>
      <c r="F9" s="180"/>
      <c r="G9" s="5" t="s">
        <v>6</v>
      </c>
      <c r="H9" s="29" t="s">
        <v>31</v>
      </c>
      <c r="I9" s="18">
        <v>43.47</v>
      </c>
      <c r="J9" s="3">
        <v>1</v>
      </c>
      <c r="K9" s="174"/>
      <c r="L9" s="174"/>
      <c r="M9" s="174"/>
      <c r="N9" s="127" t="s">
        <v>40</v>
      </c>
      <c r="O9" s="127"/>
      <c r="P9" s="169"/>
      <c r="Q9" s="169"/>
      <c r="R9" s="90"/>
      <c r="S9" s="178"/>
      <c r="T9" s="130"/>
      <c r="U9" s="113">
        <v>14200</v>
      </c>
      <c r="V9" s="113">
        <v>16400</v>
      </c>
      <c r="W9" s="113">
        <v>18800</v>
      </c>
      <c r="X9" s="113">
        <v>21200</v>
      </c>
      <c r="Y9" s="113">
        <v>62500</v>
      </c>
      <c r="Z9" s="29" t="s">
        <v>122</v>
      </c>
    </row>
    <row r="10" spans="1:26" ht="12.75" customHeight="1">
      <c r="A10" s="170"/>
      <c r="B10" s="170"/>
      <c r="C10" s="170"/>
      <c r="D10" s="155"/>
      <c r="E10" s="128"/>
      <c r="F10" s="180"/>
      <c r="G10" s="5" t="s">
        <v>6</v>
      </c>
      <c r="H10" s="29" t="s">
        <v>29</v>
      </c>
      <c r="I10" s="18">
        <v>56.45</v>
      </c>
      <c r="J10" s="3">
        <v>1</v>
      </c>
      <c r="K10" s="174"/>
      <c r="L10" s="174"/>
      <c r="M10" s="174"/>
      <c r="N10" s="127" t="s">
        <v>40</v>
      </c>
      <c r="O10" s="127"/>
      <c r="P10" s="169"/>
      <c r="Q10" s="169"/>
      <c r="R10" s="90"/>
      <c r="S10" s="178"/>
      <c r="T10" s="130"/>
      <c r="U10" s="113">
        <v>18500</v>
      </c>
      <c r="V10" s="113">
        <v>21400</v>
      </c>
      <c r="W10" s="113">
        <v>24400</v>
      </c>
      <c r="X10" s="113">
        <v>27600</v>
      </c>
      <c r="Y10" s="113">
        <v>75600</v>
      </c>
      <c r="Z10" s="29" t="s">
        <v>122</v>
      </c>
    </row>
    <row r="11" spans="1:26" ht="12.75" customHeight="1">
      <c r="A11" s="170"/>
      <c r="B11" s="170"/>
      <c r="C11" s="170"/>
      <c r="D11" s="155" t="s">
        <v>18</v>
      </c>
      <c r="E11" s="128">
        <v>12</v>
      </c>
      <c r="F11" s="180">
        <v>1</v>
      </c>
      <c r="G11" s="5" t="s">
        <v>6</v>
      </c>
      <c r="H11" s="29" t="s">
        <v>29</v>
      </c>
      <c r="I11" s="18">
        <v>45.14</v>
      </c>
      <c r="J11" s="3">
        <v>12</v>
      </c>
      <c r="K11" s="174" t="s">
        <v>45</v>
      </c>
      <c r="L11" s="174" t="s">
        <v>45</v>
      </c>
      <c r="M11" s="174" t="s">
        <v>45</v>
      </c>
      <c r="N11" s="128"/>
      <c r="O11" s="128"/>
      <c r="P11" s="169"/>
      <c r="Q11" s="169"/>
      <c r="R11" s="90"/>
      <c r="S11" s="178"/>
      <c r="T11" s="130"/>
      <c r="U11" s="113">
        <v>14900</v>
      </c>
      <c r="V11" s="113">
        <v>17200</v>
      </c>
      <c r="W11" s="113">
        <v>19600</v>
      </c>
      <c r="X11" s="113">
        <v>22100</v>
      </c>
      <c r="Y11" s="113">
        <v>63700</v>
      </c>
      <c r="Z11" s="29"/>
    </row>
    <row r="12" spans="1:26" ht="12.75" customHeight="1">
      <c r="A12" s="170"/>
      <c r="B12" s="170"/>
      <c r="C12" s="170"/>
      <c r="D12" s="175"/>
      <c r="E12" s="169"/>
      <c r="F12" s="181"/>
      <c r="G12" s="5" t="s">
        <v>6</v>
      </c>
      <c r="H12" s="29" t="s">
        <v>30</v>
      </c>
      <c r="I12" s="18">
        <v>57.63</v>
      </c>
      <c r="J12" s="3">
        <v>6</v>
      </c>
      <c r="K12" s="175"/>
      <c r="L12" s="175"/>
      <c r="M12" s="175"/>
      <c r="N12" s="128"/>
      <c r="O12" s="128"/>
      <c r="P12" s="169"/>
      <c r="Q12" s="169"/>
      <c r="R12" s="90"/>
      <c r="S12" s="178"/>
      <c r="T12" s="130"/>
      <c r="U12" s="113">
        <v>19000</v>
      </c>
      <c r="V12" s="113">
        <v>21900</v>
      </c>
      <c r="W12" s="113">
        <v>25100</v>
      </c>
      <c r="X12" s="113">
        <v>28300</v>
      </c>
      <c r="Y12" s="113">
        <v>76500</v>
      </c>
      <c r="Z12" s="29"/>
    </row>
    <row r="13" spans="1:26" ht="12.75" customHeight="1">
      <c r="A13" s="170"/>
      <c r="B13" s="170"/>
      <c r="C13" s="170"/>
      <c r="D13" s="155" t="s">
        <v>17</v>
      </c>
      <c r="E13" s="128">
        <v>13</v>
      </c>
      <c r="F13" s="180">
        <v>1</v>
      </c>
      <c r="G13" s="5" t="s">
        <v>6</v>
      </c>
      <c r="H13" s="29" t="s">
        <v>29</v>
      </c>
      <c r="I13" s="18">
        <v>45.15</v>
      </c>
      <c r="J13" s="3">
        <v>6</v>
      </c>
      <c r="K13" s="174" t="s">
        <v>45</v>
      </c>
      <c r="L13" s="174" t="s">
        <v>45</v>
      </c>
      <c r="M13" s="174" t="s">
        <v>45</v>
      </c>
      <c r="N13" s="128"/>
      <c r="O13" s="128"/>
      <c r="P13" s="169"/>
      <c r="Q13" s="169"/>
      <c r="R13" s="90"/>
      <c r="S13" s="178"/>
      <c r="T13" s="130"/>
      <c r="U13" s="113">
        <v>14900</v>
      </c>
      <c r="V13" s="113">
        <v>17200</v>
      </c>
      <c r="W13" s="113">
        <v>19700</v>
      </c>
      <c r="X13" s="113">
        <v>22200</v>
      </c>
      <c r="Y13" s="113">
        <v>68300</v>
      </c>
      <c r="Z13" s="29"/>
    </row>
    <row r="14" spans="1:26" ht="12.75" customHeight="1">
      <c r="A14" s="170"/>
      <c r="B14" s="170"/>
      <c r="C14" s="170"/>
      <c r="D14" s="155"/>
      <c r="E14" s="128"/>
      <c r="F14" s="180"/>
      <c r="G14" s="5" t="s">
        <v>6</v>
      </c>
      <c r="H14" s="29" t="s">
        <v>29</v>
      </c>
      <c r="I14" s="18">
        <v>45.15</v>
      </c>
      <c r="J14" s="3">
        <v>3</v>
      </c>
      <c r="K14" s="174"/>
      <c r="L14" s="174"/>
      <c r="M14" s="174"/>
      <c r="N14" s="5"/>
      <c r="O14" s="5"/>
      <c r="P14" s="169"/>
      <c r="Q14" s="169"/>
      <c r="R14" s="90"/>
      <c r="S14" s="178"/>
      <c r="T14" s="130"/>
      <c r="U14" s="113">
        <v>14900</v>
      </c>
      <c r="V14" s="113">
        <v>17200</v>
      </c>
      <c r="W14" s="113">
        <v>19700</v>
      </c>
      <c r="X14" s="113">
        <v>22200</v>
      </c>
      <c r="Y14" s="113">
        <v>68400</v>
      </c>
      <c r="Z14" s="29"/>
    </row>
    <row r="15" spans="1:26" ht="12.75" customHeight="1">
      <c r="A15" s="170"/>
      <c r="B15" s="170"/>
      <c r="C15" s="170"/>
      <c r="D15" s="155"/>
      <c r="E15" s="128"/>
      <c r="F15" s="180"/>
      <c r="G15" s="5" t="s">
        <v>6</v>
      </c>
      <c r="H15" s="29" t="s">
        <v>30</v>
      </c>
      <c r="I15" s="18">
        <v>57.62</v>
      </c>
      <c r="J15" s="3">
        <v>6</v>
      </c>
      <c r="K15" s="175"/>
      <c r="L15" s="175"/>
      <c r="M15" s="175"/>
      <c r="N15" s="128"/>
      <c r="O15" s="128"/>
      <c r="P15" s="169"/>
      <c r="Q15" s="169"/>
      <c r="R15" s="90"/>
      <c r="S15" s="178"/>
      <c r="T15" s="130"/>
      <c r="U15" s="113">
        <v>19100</v>
      </c>
      <c r="V15" s="113">
        <v>22000</v>
      </c>
      <c r="W15" s="113">
        <v>25200</v>
      </c>
      <c r="X15" s="113">
        <v>28400</v>
      </c>
      <c r="Y15" s="113">
        <v>81300</v>
      </c>
      <c r="Z15" s="29"/>
    </row>
    <row r="16" spans="1:26" ht="12.75" customHeight="1">
      <c r="A16" s="170"/>
      <c r="B16" s="170"/>
      <c r="C16" s="170"/>
      <c r="D16" s="155" t="s">
        <v>17</v>
      </c>
      <c r="E16" s="128">
        <v>15</v>
      </c>
      <c r="F16" s="180">
        <v>1</v>
      </c>
      <c r="G16" s="5" t="s">
        <v>6</v>
      </c>
      <c r="H16" s="29" t="s">
        <v>29</v>
      </c>
      <c r="I16" s="18">
        <v>45.15</v>
      </c>
      <c r="J16" s="3">
        <v>3</v>
      </c>
      <c r="K16" s="174" t="s">
        <v>45</v>
      </c>
      <c r="L16" s="174" t="s">
        <v>45</v>
      </c>
      <c r="M16" s="174" t="s">
        <v>45</v>
      </c>
      <c r="N16" s="128"/>
      <c r="O16" s="128"/>
      <c r="P16" s="169"/>
      <c r="Q16" s="169"/>
      <c r="R16" s="90"/>
      <c r="S16" s="178"/>
      <c r="T16" s="130"/>
      <c r="U16" s="113">
        <v>15000</v>
      </c>
      <c r="V16" s="113">
        <v>17400</v>
      </c>
      <c r="W16" s="113">
        <v>19900</v>
      </c>
      <c r="X16" s="113">
        <v>22400</v>
      </c>
      <c r="Y16" s="113">
        <v>75100</v>
      </c>
      <c r="Z16" s="29"/>
    </row>
    <row r="17" spans="1:26" ht="12.75" customHeight="1">
      <c r="A17" s="170"/>
      <c r="B17" s="170"/>
      <c r="C17" s="170"/>
      <c r="D17" s="155"/>
      <c r="E17" s="128"/>
      <c r="F17" s="180"/>
      <c r="G17" s="5" t="s">
        <v>6</v>
      </c>
      <c r="H17" s="29" t="s">
        <v>29</v>
      </c>
      <c r="I17" s="18">
        <v>45.15</v>
      </c>
      <c r="J17" s="3">
        <v>3</v>
      </c>
      <c r="K17" s="174"/>
      <c r="L17" s="174"/>
      <c r="M17" s="174"/>
      <c r="N17" s="5"/>
      <c r="O17" s="5"/>
      <c r="P17" s="169"/>
      <c r="Q17" s="169"/>
      <c r="R17" s="90"/>
      <c r="S17" s="178"/>
      <c r="T17" s="130"/>
      <c r="U17" s="113">
        <v>15000</v>
      </c>
      <c r="V17" s="113">
        <v>17400</v>
      </c>
      <c r="W17" s="113">
        <v>19900</v>
      </c>
      <c r="X17" s="113">
        <v>22400</v>
      </c>
      <c r="Y17" s="113">
        <v>75000</v>
      </c>
      <c r="Z17" s="29"/>
    </row>
    <row r="18" spans="1:26" ht="12.75" customHeight="1">
      <c r="A18" s="170"/>
      <c r="B18" s="170"/>
      <c r="C18" s="170"/>
      <c r="D18" s="155"/>
      <c r="E18" s="128"/>
      <c r="F18" s="180"/>
      <c r="G18" s="5" t="s">
        <v>6</v>
      </c>
      <c r="H18" s="29" t="s">
        <v>30</v>
      </c>
      <c r="I18" s="18">
        <v>57.62</v>
      </c>
      <c r="J18" s="3">
        <v>6</v>
      </c>
      <c r="K18" s="175"/>
      <c r="L18" s="175"/>
      <c r="M18" s="175"/>
      <c r="N18" s="128"/>
      <c r="O18" s="128"/>
      <c r="P18" s="169"/>
      <c r="Q18" s="169"/>
      <c r="R18" s="90"/>
      <c r="S18" s="178"/>
      <c r="T18" s="130"/>
      <c r="U18" s="113">
        <v>19200</v>
      </c>
      <c r="V18" s="113">
        <v>22200</v>
      </c>
      <c r="W18" s="113">
        <v>25400</v>
      </c>
      <c r="X18" s="113">
        <v>28600</v>
      </c>
      <c r="Y18" s="113">
        <v>88000</v>
      </c>
      <c r="Z18" s="29"/>
    </row>
    <row r="19" spans="1:26" ht="12.75" customHeight="1">
      <c r="A19" s="170"/>
      <c r="B19" s="170"/>
      <c r="C19" s="170"/>
      <c r="D19" s="155" t="s">
        <v>17</v>
      </c>
      <c r="E19" s="128">
        <v>16</v>
      </c>
      <c r="F19" s="180">
        <v>1</v>
      </c>
      <c r="G19" s="5" t="s">
        <v>6</v>
      </c>
      <c r="H19" s="29" t="s">
        <v>29</v>
      </c>
      <c r="I19" s="18">
        <v>45.15</v>
      </c>
      <c r="J19" s="3">
        <v>3</v>
      </c>
      <c r="K19" s="174" t="s">
        <v>45</v>
      </c>
      <c r="L19" s="174" t="s">
        <v>45</v>
      </c>
      <c r="M19" s="174" t="s">
        <v>45</v>
      </c>
      <c r="N19" s="128"/>
      <c r="O19" s="128"/>
      <c r="P19" s="169"/>
      <c r="Q19" s="169"/>
      <c r="R19" s="90"/>
      <c r="S19" s="178"/>
      <c r="T19" s="130"/>
      <c r="U19" s="113">
        <v>15100</v>
      </c>
      <c r="V19" s="113">
        <v>17400</v>
      </c>
      <c r="W19" s="113">
        <v>20000</v>
      </c>
      <c r="X19" s="113">
        <v>22500</v>
      </c>
      <c r="Y19" s="113">
        <v>74300</v>
      </c>
      <c r="Z19" s="29"/>
    </row>
    <row r="20" spans="1:26" ht="12.75" customHeight="1">
      <c r="A20" s="170"/>
      <c r="B20" s="170"/>
      <c r="C20" s="170"/>
      <c r="D20" s="155"/>
      <c r="E20" s="128"/>
      <c r="F20" s="180"/>
      <c r="G20" s="5" t="s">
        <v>6</v>
      </c>
      <c r="H20" s="29" t="s">
        <v>29</v>
      </c>
      <c r="I20" s="18">
        <v>45.15</v>
      </c>
      <c r="J20" s="3">
        <v>3</v>
      </c>
      <c r="K20" s="174"/>
      <c r="L20" s="174"/>
      <c r="M20" s="174"/>
      <c r="N20" s="5"/>
      <c r="O20" s="5"/>
      <c r="P20" s="169"/>
      <c r="Q20" s="169"/>
      <c r="R20" s="90"/>
      <c r="S20" s="178"/>
      <c r="T20" s="130"/>
      <c r="U20" s="113">
        <v>15100</v>
      </c>
      <c r="V20" s="113">
        <v>17400</v>
      </c>
      <c r="W20" s="113">
        <v>20000</v>
      </c>
      <c r="X20" s="113">
        <v>22500</v>
      </c>
      <c r="Y20" s="113">
        <v>74200</v>
      </c>
      <c r="Z20" s="29"/>
    </row>
    <row r="21" spans="1:26" ht="12.75" customHeight="1">
      <c r="A21" s="170"/>
      <c r="B21" s="170"/>
      <c r="C21" s="170"/>
      <c r="D21" s="155"/>
      <c r="E21" s="128"/>
      <c r="F21" s="180"/>
      <c r="G21" s="5" t="s">
        <v>6</v>
      </c>
      <c r="H21" s="29" t="s">
        <v>30</v>
      </c>
      <c r="I21" s="18">
        <v>57.62</v>
      </c>
      <c r="J21" s="3">
        <v>6</v>
      </c>
      <c r="K21" s="175"/>
      <c r="L21" s="175"/>
      <c r="M21" s="175"/>
      <c r="N21" s="128"/>
      <c r="O21" s="128"/>
      <c r="P21" s="169"/>
      <c r="Q21" s="169"/>
      <c r="R21" s="90"/>
      <c r="S21" s="178"/>
      <c r="T21" s="131"/>
      <c r="U21" s="113">
        <v>19300</v>
      </c>
      <c r="V21" s="113">
        <v>22300</v>
      </c>
      <c r="W21" s="113">
        <v>25500</v>
      </c>
      <c r="X21" s="113">
        <v>28800</v>
      </c>
      <c r="Y21" s="113">
        <v>87800</v>
      </c>
      <c r="Z21" s="29"/>
    </row>
    <row r="22" spans="1:26" ht="12.75" customHeight="1">
      <c r="A22" s="155" t="s">
        <v>7</v>
      </c>
      <c r="B22" s="155"/>
      <c r="C22" s="155"/>
      <c r="D22" s="33"/>
      <c r="E22" s="44"/>
      <c r="F22" s="20">
        <f>SUM(F5:F21)</f>
        <v>5</v>
      </c>
      <c r="G22" s="5"/>
      <c r="H22" s="29"/>
      <c r="I22" s="18"/>
      <c r="J22" s="3">
        <f>SUM(J5:J21)</f>
        <v>76</v>
      </c>
      <c r="K22" s="3"/>
      <c r="L22" s="3"/>
      <c r="M22" s="3"/>
      <c r="N22" s="128"/>
      <c r="O22" s="128"/>
      <c r="P22" s="169"/>
      <c r="Q22" s="169"/>
      <c r="R22" s="90"/>
      <c r="S22" s="96"/>
      <c r="T22" s="78"/>
      <c r="U22" s="113"/>
      <c r="V22" s="113"/>
      <c r="W22" s="113"/>
      <c r="X22" s="113"/>
      <c r="Y22" s="113"/>
      <c r="Z22" s="29"/>
    </row>
    <row r="23" spans="1:26" ht="12.75" customHeight="1">
      <c r="A23" s="170" t="s">
        <v>89</v>
      </c>
      <c r="B23" s="170"/>
      <c r="C23" s="170"/>
      <c r="D23" s="33" t="s">
        <v>10</v>
      </c>
      <c r="E23" s="44">
        <v>43</v>
      </c>
      <c r="F23" s="21">
        <v>3</v>
      </c>
      <c r="G23" s="5" t="s">
        <v>8</v>
      </c>
      <c r="H23" s="29" t="s">
        <v>107</v>
      </c>
      <c r="I23" s="18">
        <v>34.97</v>
      </c>
      <c r="J23" s="3">
        <v>10</v>
      </c>
      <c r="K23" s="3"/>
      <c r="L23" s="3"/>
      <c r="M23" s="3"/>
      <c r="N23" s="128"/>
      <c r="O23" s="128"/>
      <c r="P23" s="128"/>
      <c r="Q23" s="128"/>
      <c r="R23" s="5"/>
      <c r="S23" s="178">
        <v>14604.02</v>
      </c>
      <c r="T23" s="177">
        <v>0.75</v>
      </c>
      <c r="U23" s="113">
        <v>3500</v>
      </c>
      <c r="V23" s="113">
        <v>4000</v>
      </c>
      <c r="W23" s="113">
        <v>4600</v>
      </c>
      <c r="X23" s="113">
        <v>5200</v>
      </c>
      <c r="Y23" s="113">
        <v>14900</v>
      </c>
      <c r="Z23" s="29" t="s">
        <v>132</v>
      </c>
    </row>
    <row r="24" spans="1:26" ht="12.75" customHeight="1">
      <c r="A24" s="170"/>
      <c r="B24" s="170"/>
      <c r="C24" s="170"/>
      <c r="D24" s="33" t="s">
        <v>13</v>
      </c>
      <c r="E24" s="44">
        <v>44</v>
      </c>
      <c r="F24" s="21">
        <v>8</v>
      </c>
      <c r="G24" s="5" t="s">
        <v>8</v>
      </c>
      <c r="H24" s="29" t="s">
        <v>107</v>
      </c>
      <c r="I24" s="18">
        <v>35.28</v>
      </c>
      <c r="J24" s="3">
        <v>40</v>
      </c>
      <c r="K24" s="3"/>
      <c r="L24" s="3"/>
      <c r="M24" s="3"/>
      <c r="N24" s="128"/>
      <c r="O24" s="128"/>
      <c r="P24" s="128"/>
      <c r="Q24" s="128"/>
      <c r="R24" s="5"/>
      <c r="S24" s="178"/>
      <c r="T24" s="177"/>
      <c r="U24" s="113">
        <v>3700</v>
      </c>
      <c r="V24" s="113">
        <v>4200</v>
      </c>
      <c r="W24" s="113">
        <v>4900</v>
      </c>
      <c r="X24" s="113">
        <v>5500</v>
      </c>
      <c r="Y24" s="113">
        <v>14500</v>
      </c>
      <c r="Z24" s="29" t="s">
        <v>132</v>
      </c>
    </row>
    <row r="25" spans="1:26" ht="12.75" customHeight="1">
      <c r="A25" s="170"/>
      <c r="B25" s="170"/>
      <c r="C25" s="170"/>
      <c r="D25" s="33" t="s">
        <v>13</v>
      </c>
      <c r="E25" s="44">
        <v>45</v>
      </c>
      <c r="F25" s="21">
        <v>9</v>
      </c>
      <c r="G25" s="5" t="s">
        <v>8</v>
      </c>
      <c r="H25" s="29" t="s">
        <v>107</v>
      </c>
      <c r="I25" s="18">
        <v>35.28</v>
      </c>
      <c r="J25" s="3">
        <v>40</v>
      </c>
      <c r="K25" s="3"/>
      <c r="L25" s="3"/>
      <c r="M25" s="3"/>
      <c r="N25" s="128"/>
      <c r="O25" s="128"/>
      <c r="P25" s="128"/>
      <c r="Q25" s="128"/>
      <c r="R25" s="5"/>
      <c r="S25" s="178"/>
      <c r="T25" s="177"/>
      <c r="U25" s="113">
        <v>3800</v>
      </c>
      <c r="V25" s="113">
        <v>4400</v>
      </c>
      <c r="W25" s="113">
        <v>5100</v>
      </c>
      <c r="X25" s="113">
        <v>5700</v>
      </c>
      <c r="Y25" s="113">
        <v>14300</v>
      </c>
      <c r="Z25" s="29" t="s">
        <v>132</v>
      </c>
    </row>
    <row r="26" spans="1:26" ht="12.75" customHeight="1">
      <c r="A26" s="155" t="s">
        <v>7</v>
      </c>
      <c r="B26" s="155"/>
      <c r="C26" s="155"/>
      <c r="D26" s="33"/>
      <c r="E26" s="44"/>
      <c r="F26" s="20">
        <f>SUM(F23:F25)</f>
        <v>20</v>
      </c>
      <c r="G26" s="5"/>
      <c r="H26" s="29"/>
      <c r="I26" s="18"/>
      <c r="J26" s="3">
        <f>SUM(J23:J25)</f>
        <v>90</v>
      </c>
      <c r="K26" s="3"/>
      <c r="L26" s="3"/>
      <c r="M26" s="3"/>
      <c r="N26" s="128"/>
      <c r="O26" s="128"/>
      <c r="P26" s="128"/>
      <c r="Q26" s="128"/>
      <c r="R26" s="5"/>
      <c r="S26" s="96"/>
      <c r="T26" s="78"/>
      <c r="U26" s="113"/>
      <c r="V26" s="113"/>
      <c r="W26" s="113"/>
      <c r="X26" s="113"/>
      <c r="Y26" s="113"/>
      <c r="Z26" s="29"/>
    </row>
    <row r="27" spans="1:26" ht="12.75" customHeight="1">
      <c r="A27" s="170" t="s">
        <v>93</v>
      </c>
      <c r="B27" s="170"/>
      <c r="C27" s="170"/>
      <c r="D27" s="33" t="s">
        <v>15</v>
      </c>
      <c r="E27" s="44">
        <v>57</v>
      </c>
      <c r="F27" s="21">
        <v>1</v>
      </c>
      <c r="G27" s="5" t="s">
        <v>9</v>
      </c>
      <c r="H27" s="29" t="s">
        <v>19</v>
      </c>
      <c r="I27" s="18">
        <v>66.43</v>
      </c>
      <c r="J27" s="3">
        <v>3</v>
      </c>
      <c r="K27" s="3"/>
      <c r="L27" s="22" t="s">
        <v>44</v>
      </c>
      <c r="M27" s="3"/>
      <c r="N27" s="128"/>
      <c r="O27" s="128"/>
      <c r="P27" s="128"/>
      <c r="Q27" s="128"/>
      <c r="R27" s="5"/>
      <c r="S27" s="178">
        <v>1896.7</v>
      </c>
      <c r="T27" s="177">
        <v>0.85</v>
      </c>
      <c r="U27" s="113">
        <v>15300</v>
      </c>
      <c r="V27" s="113">
        <v>17600</v>
      </c>
      <c r="W27" s="113">
        <v>20200</v>
      </c>
      <c r="X27" s="113">
        <v>22700</v>
      </c>
      <c r="Y27" s="113">
        <v>38000</v>
      </c>
      <c r="Z27" s="29"/>
    </row>
    <row r="28" spans="1:26" ht="12.75" customHeight="1">
      <c r="A28" s="170"/>
      <c r="B28" s="170"/>
      <c r="C28" s="170"/>
      <c r="D28" s="33" t="s">
        <v>20</v>
      </c>
      <c r="E28" s="44">
        <v>58</v>
      </c>
      <c r="F28" s="21">
        <v>1</v>
      </c>
      <c r="G28" s="5" t="s">
        <v>9</v>
      </c>
      <c r="H28" s="29" t="s">
        <v>19</v>
      </c>
      <c r="I28" s="18">
        <v>66.43</v>
      </c>
      <c r="J28" s="3">
        <v>3</v>
      </c>
      <c r="K28" s="3"/>
      <c r="L28" s="22" t="s">
        <v>44</v>
      </c>
      <c r="M28" s="3"/>
      <c r="N28" s="128"/>
      <c r="O28" s="128"/>
      <c r="P28" s="128"/>
      <c r="Q28" s="128"/>
      <c r="R28" s="5"/>
      <c r="S28" s="178"/>
      <c r="T28" s="177"/>
      <c r="U28" s="113">
        <v>15500</v>
      </c>
      <c r="V28" s="113">
        <v>17900</v>
      </c>
      <c r="W28" s="113">
        <v>20500</v>
      </c>
      <c r="X28" s="113">
        <v>23100</v>
      </c>
      <c r="Y28" s="113">
        <v>41100</v>
      </c>
      <c r="Z28" s="29"/>
    </row>
    <row r="29" spans="1:26" ht="12.75" customHeight="1">
      <c r="A29" s="170"/>
      <c r="B29" s="170"/>
      <c r="C29" s="170"/>
      <c r="D29" s="33" t="s">
        <v>20</v>
      </c>
      <c r="E29" s="44">
        <v>59</v>
      </c>
      <c r="F29" s="21">
        <v>1</v>
      </c>
      <c r="G29" s="5" t="s">
        <v>5</v>
      </c>
      <c r="H29" s="29" t="s">
        <v>21</v>
      </c>
      <c r="I29" s="18">
        <v>68.73</v>
      </c>
      <c r="J29" s="3">
        <v>2</v>
      </c>
      <c r="K29" s="22" t="s">
        <v>112</v>
      </c>
      <c r="L29" s="22" t="s">
        <v>113</v>
      </c>
      <c r="M29" s="3"/>
      <c r="N29" s="127" t="s">
        <v>40</v>
      </c>
      <c r="O29" s="127"/>
      <c r="P29" s="128"/>
      <c r="Q29" s="128"/>
      <c r="R29" s="5"/>
      <c r="S29" s="178"/>
      <c r="T29" s="77">
        <v>0.95</v>
      </c>
      <c r="U29" s="113">
        <v>15600</v>
      </c>
      <c r="V29" s="113">
        <v>18000</v>
      </c>
      <c r="W29" s="113">
        <v>20600</v>
      </c>
      <c r="X29" s="113">
        <v>23200</v>
      </c>
      <c r="Y29" s="113">
        <v>34500</v>
      </c>
      <c r="Z29" s="29" t="s">
        <v>122</v>
      </c>
    </row>
    <row r="30" spans="1:26" ht="12.75" customHeight="1">
      <c r="A30" s="170"/>
      <c r="B30" s="170"/>
      <c r="C30" s="170"/>
      <c r="D30" s="33" t="s">
        <v>22</v>
      </c>
      <c r="E30" s="44">
        <v>60</v>
      </c>
      <c r="F30" s="21">
        <v>1</v>
      </c>
      <c r="G30" s="5" t="s">
        <v>9</v>
      </c>
      <c r="H30" s="29" t="s">
        <v>19</v>
      </c>
      <c r="I30" s="18">
        <v>66.43</v>
      </c>
      <c r="J30" s="3">
        <v>3</v>
      </c>
      <c r="K30" s="3"/>
      <c r="L30" s="22" t="s">
        <v>44</v>
      </c>
      <c r="M30" s="3"/>
      <c r="N30" s="128"/>
      <c r="O30" s="128"/>
      <c r="P30" s="128"/>
      <c r="Q30" s="128"/>
      <c r="R30" s="5"/>
      <c r="S30" s="178"/>
      <c r="T30" s="177">
        <v>0.85</v>
      </c>
      <c r="U30" s="113">
        <v>16000</v>
      </c>
      <c r="V30" s="113">
        <v>18400</v>
      </c>
      <c r="W30" s="113">
        <v>21100</v>
      </c>
      <c r="X30" s="113">
        <v>23800</v>
      </c>
      <c r="Y30" s="113">
        <v>39900</v>
      </c>
      <c r="Z30" s="29"/>
    </row>
    <row r="31" spans="1:26" ht="12.75" customHeight="1">
      <c r="A31" s="170"/>
      <c r="B31" s="170"/>
      <c r="C31" s="170"/>
      <c r="D31" s="33" t="s">
        <v>20</v>
      </c>
      <c r="E31" s="44">
        <v>61</v>
      </c>
      <c r="F31" s="21">
        <v>1</v>
      </c>
      <c r="G31" s="5" t="s">
        <v>9</v>
      </c>
      <c r="H31" s="29" t="s">
        <v>19</v>
      </c>
      <c r="I31" s="18">
        <v>66.43</v>
      </c>
      <c r="J31" s="3">
        <v>3</v>
      </c>
      <c r="K31" s="3"/>
      <c r="L31" s="22" t="s">
        <v>44</v>
      </c>
      <c r="M31" s="3"/>
      <c r="N31" s="128"/>
      <c r="O31" s="128"/>
      <c r="P31" s="128"/>
      <c r="Q31" s="128"/>
      <c r="R31" s="5"/>
      <c r="S31" s="178"/>
      <c r="T31" s="177"/>
      <c r="U31" s="113">
        <v>16200</v>
      </c>
      <c r="V31" s="113">
        <v>18700</v>
      </c>
      <c r="W31" s="113">
        <v>21400</v>
      </c>
      <c r="X31" s="113">
        <v>24100</v>
      </c>
      <c r="Y31" s="113">
        <v>42400</v>
      </c>
      <c r="Z31" s="29"/>
    </row>
    <row r="32" spans="1:26" ht="12.75" customHeight="1">
      <c r="A32" s="155" t="s">
        <v>7</v>
      </c>
      <c r="B32" s="155"/>
      <c r="C32" s="155"/>
      <c r="D32" s="33"/>
      <c r="E32" s="44"/>
      <c r="F32" s="20">
        <f>SUM(F27:F31)</f>
        <v>5</v>
      </c>
      <c r="G32" s="5"/>
      <c r="H32" s="29"/>
      <c r="I32" s="18"/>
      <c r="J32" s="3">
        <f>SUM(J27:J31)</f>
        <v>14</v>
      </c>
      <c r="K32" s="3"/>
      <c r="L32" s="3"/>
      <c r="M32" s="3"/>
      <c r="N32" s="128"/>
      <c r="O32" s="128"/>
      <c r="P32" s="128"/>
      <c r="Q32" s="128"/>
      <c r="R32" s="5"/>
      <c r="S32" s="96"/>
      <c r="T32" s="78"/>
      <c r="U32" s="113"/>
      <c r="V32" s="113"/>
      <c r="W32" s="113"/>
      <c r="X32" s="113"/>
      <c r="Y32" s="113"/>
      <c r="Z32" s="29"/>
    </row>
    <row r="33" spans="1:26" ht="12.75" customHeight="1">
      <c r="A33" s="170" t="s">
        <v>92</v>
      </c>
      <c r="B33" s="170"/>
      <c r="C33" s="170"/>
      <c r="D33" s="33" t="s">
        <v>10</v>
      </c>
      <c r="E33" s="44">
        <v>53</v>
      </c>
      <c r="F33" s="21">
        <v>1</v>
      </c>
      <c r="G33" s="5" t="s">
        <v>8</v>
      </c>
      <c r="H33" s="29" t="s">
        <v>23</v>
      </c>
      <c r="I33" s="18">
        <v>51.17</v>
      </c>
      <c r="J33" s="3">
        <v>2</v>
      </c>
      <c r="K33" s="3"/>
      <c r="L33" s="22" t="s">
        <v>46</v>
      </c>
      <c r="M33" s="3"/>
      <c r="N33" s="127" t="s">
        <v>42</v>
      </c>
      <c r="O33" s="127"/>
      <c r="P33" s="128"/>
      <c r="Q33" s="169"/>
      <c r="R33" s="90"/>
      <c r="S33" s="178">
        <v>4215.91</v>
      </c>
      <c r="T33" s="177">
        <v>0.85</v>
      </c>
      <c r="U33" s="113">
        <v>8600</v>
      </c>
      <c r="V33" s="113">
        <v>10000</v>
      </c>
      <c r="W33" s="113">
        <v>11400</v>
      </c>
      <c r="X33" s="113">
        <v>12900</v>
      </c>
      <c r="Y33" s="113">
        <v>24300</v>
      </c>
      <c r="Z33" s="29" t="s">
        <v>123</v>
      </c>
    </row>
    <row r="34" spans="1:26" ht="12.75" customHeight="1">
      <c r="A34" s="170"/>
      <c r="B34" s="170"/>
      <c r="C34" s="170"/>
      <c r="D34" s="33" t="s">
        <v>20</v>
      </c>
      <c r="E34" s="44">
        <v>54</v>
      </c>
      <c r="F34" s="21">
        <v>1</v>
      </c>
      <c r="G34" s="5" t="s">
        <v>8</v>
      </c>
      <c r="H34" s="29" t="s">
        <v>23</v>
      </c>
      <c r="I34" s="18">
        <v>58.39</v>
      </c>
      <c r="J34" s="3">
        <v>2</v>
      </c>
      <c r="K34" s="3"/>
      <c r="L34" s="22" t="s">
        <v>46</v>
      </c>
      <c r="M34" s="3"/>
      <c r="N34" s="127" t="s">
        <v>42</v>
      </c>
      <c r="O34" s="127"/>
      <c r="P34" s="169"/>
      <c r="Q34" s="169"/>
      <c r="R34" s="90"/>
      <c r="S34" s="178"/>
      <c r="T34" s="177"/>
      <c r="U34" s="113">
        <v>10200</v>
      </c>
      <c r="V34" s="113">
        <v>11800</v>
      </c>
      <c r="W34" s="113">
        <v>13500</v>
      </c>
      <c r="X34" s="113">
        <v>15200</v>
      </c>
      <c r="Y34" s="113">
        <v>26800</v>
      </c>
      <c r="Z34" s="29" t="s">
        <v>123</v>
      </c>
    </row>
    <row r="35" spans="1:26" ht="12.75" customHeight="1">
      <c r="A35" s="170"/>
      <c r="B35" s="170"/>
      <c r="C35" s="170"/>
      <c r="D35" s="33" t="s">
        <v>20</v>
      </c>
      <c r="E35" s="44">
        <v>55</v>
      </c>
      <c r="F35" s="21">
        <v>1</v>
      </c>
      <c r="G35" s="5" t="s">
        <v>8</v>
      </c>
      <c r="H35" s="29" t="s">
        <v>23</v>
      </c>
      <c r="I35" s="18">
        <v>58.39</v>
      </c>
      <c r="J35" s="3">
        <v>2</v>
      </c>
      <c r="K35" s="3"/>
      <c r="L35" s="22" t="s">
        <v>46</v>
      </c>
      <c r="M35" s="3"/>
      <c r="N35" s="127" t="s">
        <v>42</v>
      </c>
      <c r="O35" s="127"/>
      <c r="P35" s="169"/>
      <c r="Q35" s="169"/>
      <c r="R35" s="90"/>
      <c r="S35" s="178"/>
      <c r="T35" s="177"/>
      <c r="U35" s="113">
        <v>10500</v>
      </c>
      <c r="V35" s="113">
        <v>12100</v>
      </c>
      <c r="W35" s="113">
        <v>13900</v>
      </c>
      <c r="X35" s="113">
        <v>15700</v>
      </c>
      <c r="Y35" s="113">
        <v>34000</v>
      </c>
      <c r="Z35" s="29" t="s">
        <v>123</v>
      </c>
    </row>
    <row r="36" spans="1:26" ht="12.75" customHeight="1">
      <c r="A36" s="170"/>
      <c r="B36" s="170"/>
      <c r="C36" s="170"/>
      <c r="D36" s="33" t="s">
        <v>20</v>
      </c>
      <c r="E36" s="44">
        <v>62</v>
      </c>
      <c r="F36" s="21">
        <v>1</v>
      </c>
      <c r="G36" s="5" t="s">
        <v>9</v>
      </c>
      <c r="H36" s="29" t="s">
        <v>19</v>
      </c>
      <c r="I36" s="18">
        <v>66.43</v>
      </c>
      <c r="J36" s="3">
        <v>2</v>
      </c>
      <c r="K36" s="3"/>
      <c r="L36" s="22" t="s">
        <v>46</v>
      </c>
      <c r="M36" s="3"/>
      <c r="N36" s="128"/>
      <c r="O36" s="128"/>
      <c r="P36" s="169"/>
      <c r="Q36" s="169"/>
      <c r="R36" s="90"/>
      <c r="S36" s="178"/>
      <c r="T36" s="177"/>
      <c r="U36" s="113">
        <v>16400</v>
      </c>
      <c r="V36" s="113">
        <v>19000</v>
      </c>
      <c r="W36" s="113">
        <v>21700</v>
      </c>
      <c r="X36" s="113">
        <v>24500</v>
      </c>
      <c r="Y36" s="113">
        <v>42500</v>
      </c>
      <c r="Z36" s="29"/>
    </row>
    <row r="37" spans="1:26" ht="12.75" customHeight="1">
      <c r="A37" s="170"/>
      <c r="B37" s="170"/>
      <c r="C37" s="170"/>
      <c r="D37" s="33" t="s">
        <v>20</v>
      </c>
      <c r="E37" s="44">
        <v>63</v>
      </c>
      <c r="F37" s="21">
        <v>1</v>
      </c>
      <c r="G37" s="5" t="s">
        <v>9</v>
      </c>
      <c r="H37" s="29" t="s">
        <v>19</v>
      </c>
      <c r="I37" s="18">
        <v>66.43</v>
      </c>
      <c r="J37" s="3">
        <v>4</v>
      </c>
      <c r="K37" s="3"/>
      <c r="L37" s="22" t="s">
        <v>46</v>
      </c>
      <c r="M37" s="3"/>
      <c r="N37" s="128"/>
      <c r="O37" s="128"/>
      <c r="P37" s="169"/>
      <c r="Q37" s="169"/>
      <c r="R37" s="90"/>
      <c r="S37" s="178"/>
      <c r="T37" s="177"/>
      <c r="U37" s="113">
        <v>16700</v>
      </c>
      <c r="V37" s="113">
        <v>19200</v>
      </c>
      <c r="W37" s="113">
        <v>22000</v>
      </c>
      <c r="X37" s="113">
        <v>24800</v>
      </c>
      <c r="Y37" s="113">
        <v>41300</v>
      </c>
      <c r="Z37" s="29"/>
    </row>
    <row r="38" spans="1:26" ht="12.75" customHeight="1">
      <c r="A38" s="170"/>
      <c r="B38" s="170"/>
      <c r="C38" s="170"/>
      <c r="D38" s="33" t="s">
        <v>24</v>
      </c>
      <c r="E38" s="44">
        <v>1</v>
      </c>
      <c r="F38" s="21">
        <v>1</v>
      </c>
      <c r="G38" s="5" t="s">
        <v>9</v>
      </c>
      <c r="H38" s="29" t="s">
        <v>19</v>
      </c>
      <c r="I38" s="18">
        <v>66.43</v>
      </c>
      <c r="J38" s="3">
        <v>4</v>
      </c>
      <c r="K38" s="3"/>
      <c r="L38" s="22" t="s">
        <v>46</v>
      </c>
      <c r="M38" s="3"/>
      <c r="N38" s="128"/>
      <c r="O38" s="128"/>
      <c r="P38" s="169"/>
      <c r="Q38" s="169"/>
      <c r="R38" s="90"/>
      <c r="S38" s="178"/>
      <c r="T38" s="177"/>
      <c r="U38" s="113">
        <v>16900</v>
      </c>
      <c r="V38" s="113">
        <v>19500</v>
      </c>
      <c r="W38" s="113">
        <v>22300</v>
      </c>
      <c r="X38" s="113">
        <v>25200</v>
      </c>
      <c r="Y38" s="113">
        <v>41400</v>
      </c>
      <c r="Z38" s="29"/>
    </row>
    <row r="39" spans="1:26" ht="12.75" customHeight="1">
      <c r="A39" s="170"/>
      <c r="B39" s="170"/>
      <c r="C39" s="170"/>
      <c r="D39" s="33" t="s">
        <v>24</v>
      </c>
      <c r="E39" s="44">
        <v>2</v>
      </c>
      <c r="F39" s="21">
        <v>1</v>
      </c>
      <c r="G39" s="5" t="s">
        <v>9</v>
      </c>
      <c r="H39" s="29" t="s">
        <v>19</v>
      </c>
      <c r="I39" s="18">
        <v>66.43</v>
      </c>
      <c r="J39" s="3">
        <v>6</v>
      </c>
      <c r="K39" s="3"/>
      <c r="L39" s="22" t="s">
        <v>46</v>
      </c>
      <c r="M39" s="3"/>
      <c r="N39" s="128"/>
      <c r="O39" s="128"/>
      <c r="P39" s="169"/>
      <c r="Q39" s="169"/>
      <c r="R39" s="90"/>
      <c r="S39" s="178"/>
      <c r="T39" s="177"/>
      <c r="U39" s="113">
        <v>17100</v>
      </c>
      <c r="V39" s="113">
        <v>19800</v>
      </c>
      <c r="W39" s="113">
        <v>22600</v>
      </c>
      <c r="X39" s="113">
        <v>25500</v>
      </c>
      <c r="Y39" s="113">
        <v>45900</v>
      </c>
      <c r="Z39" s="29"/>
    </row>
    <row r="40" spans="1:26" ht="12.75" customHeight="1">
      <c r="A40" s="155" t="s">
        <v>7</v>
      </c>
      <c r="B40" s="155"/>
      <c r="C40" s="155"/>
      <c r="D40" s="44"/>
      <c r="E40" s="44"/>
      <c r="F40" s="20">
        <f>SUM(F33:F39)</f>
        <v>7</v>
      </c>
      <c r="G40" s="5"/>
      <c r="H40" s="29"/>
      <c r="I40" s="18"/>
      <c r="J40" s="3">
        <f>SUM(J33:J39)</f>
        <v>22</v>
      </c>
      <c r="K40" s="3"/>
      <c r="L40" s="3"/>
      <c r="M40" s="3"/>
      <c r="N40" s="128"/>
      <c r="O40" s="128"/>
      <c r="P40" s="169"/>
      <c r="Q40" s="169"/>
      <c r="R40" s="90"/>
      <c r="S40" s="96"/>
      <c r="T40" s="78"/>
      <c r="U40" s="113"/>
      <c r="V40" s="113"/>
      <c r="W40" s="113"/>
      <c r="X40" s="113"/>
      <c r="Y40" s="113"/>
      <c r="Z40" s="29"/>
    </row>
    <row r="41" spans="1:26" ht="12.75" customHeight="1">
      <c r="A41" s="170" t="s">
        <v>91</v>
      </c>
      <c r="B41" s="170"/>
      <c r="C41" s="170"/>
      <c r="D41" s="33" t="s">
        <v>13</v>
      </c>
      <c r="E41" s="44">
        <v>46</v>
      </c>
      <c r="F41" s="21">
        <v>5</v>
      </c>
      <c r="G41" s="5" t="s">
        <v>8</v>
      </c>
      <c r="H41" s="29" t="s">
        <v>107</v>
      </c>
      <c r="I41" s="18">
        <v>38.88</v>
      </c>
      <c r="J41" s="3">
        <v>20</v>
      </c>
      <c r="K41" s="3"/>
      <c r="L41" s="3"/>
      <c r="M41" s="3"/>
      <c r="N41" s="128"/>
      <c r="O41" s="128"/>
      <c r="P41" s="128"/>
      <c r="Q41" s="128"/>
      <c r="R41" s="5"/>
      <c r="S41" s="178">
        <v>23429.05</v>
      </c>
      <c r="T41" s="129">
        <v>0.75</v>
      </c>
      <c r="U41" s="113">
        <v>4400</v>
      </c>
      <c r="V41" s="113">
        <v>5100</v>
      </c>
      <c r="W41" s="113">
        <v>5900</v>
      </c>
      <c r="X41" s="113">
        <v>6600</v>
      </c>
      <c r="Y41" s="113">
        <v>16200</v>
      </c>
      <c r="Z41" s="29" t="s">
        <v>132</v>
      </c>
    </row>
    <row r="42" spans="1:26" ht="12.75" customHeight="1">
      <c r="A42" s="170"/>
      <c r="B42" s="170"/>
      <c r="C42" s="170"/>
      <c r="D42" s="33" t="s">
        <v>13</v>
      </c>
      <c r="E42" s="44">
        <v>46</v>
      </c>
      <c r="F42" s="21">
        <v>2</v>
      </c>
      <c r="G42" s="5" t="s">
        <v>8</v>
      </c>
      <c r="H42" s="29" t="s">
        <v>107</v>
      </c>
      <c r="I42" s="18">
        <v>34.02</v>
      </c>
      <c r="J42" s="3">
        <v>10</v>
      </c>
      <c r="K42" s="3"/>
      <c r="L42" s="3"/>
      <c r="M42" s="3"/>
      <c r="N42" s="128"/>
      <c r="O42" s="128"/>
      <c r="P42" s="128"/>
      <c r="Q42" s="128"/>
      <c r="R42" s="5"/>
      <c r="S42" s="178"/>
      <c r="T42" s="130"/>
      <c r="U42" s="113">
        <v>3900</v>
      </c>
      <c r="V42" s="113">
        <v>4500</v>
      </c>
      <c r="W42" s="113">
        <v>5100</v>
      </c>
      <c r="X42" s="113">
        <v>5800</v>
      </c>
      <c r="Y42" s="113">
        <v>14900</v>
      </c>
      <c r="Z42" s="29" t="s">
        <v>132</v>
      </c>
    </row>
    <row r="43" spans="1:26" ht="12.75" customHeight="1">
      <c r="A43" s="170"/>
      <c r="B43" s="170"/>
      <c r="C43" s="170"/>
      <c r="D43" s="33" t="s">
        <v>13</v>
      </c>
      <c r="E43" s="44">
        <v>47</v>
      </c>
      <c r="F43" s="21">
        <v>3</v>
      </c>
      <c r="G43" s="5" t="s">
        <v>8</v>
      </c>
      <c r="H43" s="29" t="s">
        <v>25</v>
      </c>
      <c r="I43" s="18">
        <v>36.9</v>
      </c>
      <c r="J43" s="3">
        <v>9</v>
      </c>
      <c r="K43" s="3"/>
      <c r="L43" s="3"/>
      <c r="M43" s="3"/>
      <c r="N43" s="128"/>
      <c r="O43" s="128"/>
      <c r="P43" s="128"/>
      <c r="Q43" s="128"/>
      <c r="R43" s="5"/>
      <c r="S43" s="178"/>
      <c r="T43" s="130"/>
      <c r="U43" s="113">
        <v>4400</v>
      </c>
      <c r="V43" s="113">
        <v>5100</v>
      </c>
      <c r="W43" s="113">
        <v>5800</v>
      </c>
      <c r="X43" s="113">
        <v>6600</v>
      </c>
      <c r="Y43" s="113">
        <v>15900</v>
      </c>
      <c r="Z43" s="29" t="s">
        <v>132</v>
      </c>
    </row>
    <row r="44" spans="1:26" ht="12.75" customHeight="1">
      <c r="A44" s="170"/>
      <c r="B44" s="170"/>
      <c r="C44" s="170"/>
      <c r="D44" s="33" t="s">
        <v>13</v>
      </c>
      <c r="E44" s="44">
        <v>47</v>
      </c>
      <c r="F44" s="21">
        <v>3</v>
      </c>
      <c r="G44" s="5" t="s">
        <v>8</v>
      </c>
      <c r="H44" s="29" t="s">
        <v>107</v>
      </c>
      <c r="I44" s="18">
        <v>33.3</v>
      </c>
      <c r="J44" s="3">
        <v>15</v>
      </c>
      <c r="K44" s="3"/>
      <c r="L44" s="3"/>
      <c r="M44" s="3"/>
      <c r="N44" s="128"/>
      <c r="O44" s="128"/>
      <c r="P44" s="128"/>
      <c r="Q44" s="128"/>
      <c r="R44" s="5"/>
      <c r="S44" s="178"/>
      <c r="T44" s="130"/>
      <c r="U44" s="113">
        <v>4000</v>
      </c>
      <c r="V44" s="113">
        <v>4600</v>
      </c>
      <c r="W44" s="113">
        <v>5200</v>
      </c>
      <c r="X44" s="113">
        <v>5900</v>
      </c>
      <c r="Y44" s="113">
        <v>13500</v>
      </c>
      <c r="Z44" s="29" t="s">
        <v>132</v>
      </c>
    </row>
    <row r="45" spans="1:26" ht="12.75" customHeight="1">
      <c r="A45" s="170"/>
      <c r="B45" s="170"/>
      <c r="C45" s="170"/>
      <c r="D45" s="33" t="s">
        <v>13</v>
      </c>
      <c r="E45" s="44">
        <v>48</v>
      </c>
      <c r="F45" s="21">
        <v>2</v>
      </c>
      <c r="G45" s="5" t="s">
        <v>8</v>
      </c>
      <c r="H45" s="29" t="s">
        <v>25</v>
      </c>
      <c r="I45" s="18">
        <v>39.67</v>
      </c>
      <c r="J45" s="3">
        <v>10</v>
      </c>
      <c r="K45" s="3"/>
      <c r="L45" s="3"/>
      <c r="M45" s="3"/>
      <c r="N45" s="128"/>
      <c r="O45" s="128"/>
      <c r="P45" s="128"/>
      <c r="Q45" s="128"/>
      <c r="R45" s="5"/>
      <c r="S45" s="178"/>
      <c r="T45" s="130"/>
      <c r="U45" s="113">
        <v>4900</v>
      </c>
      <c r="V45" s="113">
        <v>5700</v>
      </c>
      <c r="W45" s="113">
        <v>6500</v>
      </c>
      <c r="X45" s="113">
        <v>7300</v>
      </c>
      <c r="Y45" s="113">
        <v>15500</v>
      </c>
      <c r="Z45" s="29" t="s">
        <v>132</v>
      </c>
    </row>
    <row r="46" spans="1:26" ht="12.75" customHeight="1">
      <c r="A46" s="170"/>
      <c r="B46" s="170"/>
      <c r="C46" s="170"/>
      <c r="D46" s="33" t="s">
        <v>13</v>
      </c>
      <c r="E46" s="44">
        <v>48</v>
      </c>
      <c r="F46" s="21">
        <v>4</v>
      </c>
      <c r="G46" s="5" t="s">
        <v>8</v>
      </c>
      <c r="H46" s="29" t="s">
        <v>25</v>
      </c>
      <c r="I46" s="18">
        <v>36.77</v>
      </c>
      <c r="J46" s="3">
        <v>20</v>
      </c>
      <c r="K46" s="3"/>
      <c r="L46" s="3"/>
      <c r="M46" s="3"/>
      <c r="N46" s="128"/>
      <c r="O46" s="128"/>
      <c r="P46" s="128"/>
      <c r="Q46" s="128"/>
      <c r="R46" s="5"/>
      <c r="S46" s="178"/>
      <c r="T46" s="130"/>
      <c r="U46" s="113">
        <v>4600</v>
      </c>
      <c r="V46" s="113">
        <v>5300</v>
      </c>
      <c r="W46" s="113">
        <v>6000</v>
      </c>
      <c r="X46" s="113">
        <v>6800</v>
      </c>
      <c r="Y46" s="113">
        <v>14800</v>
      </c>
      <c r="Z46" s="29" t="s">
        <v>132</v>
      </c>
    </row>
    <row r="47" spans="1:26" ht="12.75" customHeight="1">
      <c r="A47" s="170"/>
      <c r="B47" s="170"/>
      <c r="C47" s="170"/>
      <c r="D47" s="33" t="s">
        <v>13</v>
      </c>
      <c r="E47" s="44">
        <v>49</v>
      </c>
      <c r="F47" s="21">
        <v>1</v>
      </c>
      <c r="G47" s="5" t="s">
        <v>8</v>
      </c>
      <c r="H47" s="29" t="s">
        <v>25</v>
      </c>
      <c r="I47" s="18">
        <v>46.9</v>
      </c>
      <c r="J47" s="3">
        <v>20</v>
      </c>
      <c r="K47" s="3"/>
      <c r="L47" s="3"/>
      <c r="M47" s="3"/>
      <c r="N47" s="128"/>
      <c r="O47" s="128"/>
      <c r="P47" s="128"/>
      <c r="Q47" s="128"/>
      <c r="R47" s="5"/>
      <c r="S47" s="178"/>
      <c r="T47" s="130"/>
      <c r="U47" s="113">
        <v>5400</v>
      </c>
      <c r="V47" s="113">
        <v>6200</v>
      </c>
      <c r="W47" s="113">
        <v>7100</v>
      </c>
      <c r="X47" s="113">
        <v>8000</v>
      </c>
      <c r="Y47" s="113">
        <v>17600</v>
      </c>
      <c r="Z47" s="29" t="s">
        <v>132</v>
      </c>
    </row>
    <row r="48" spans="1:26" ht="12.75" customHeight="1">
      <c r="A48" s="170"/>
      <c r="B48" s="170"/>
      <c r="C48" s="170"/>
      <c r="D48" s="33" t="s">
        <v>10</v>
      </c>
      <c r="E48" s="44">
        <v>49</v>
      </c>
      <c r="F48" s="21">
        <v>6</v>
      </c>
      <c r="G48" s="5" t="s">
        <v>8</v>
      </c>
      <c r="H48" s="29" t="s">
        <v>19</v>
      </c>
      <c r="I48" s="18">
        <v>41.6</v>
      </c>
      <c r="J48" s="3">
        <v>5</v>
      </c>
      <c r="K48" s="3"/>
      <c r="L48" s="3"/>
      <c r="M48" s="3"/>
      <c r="N48" s="128"/>
      <c r="O48" s="128"/>
      <c r="P48" s="128"/>
      <c r="Q48" s="128"/>
      <c r="R48" s="5"/>
      <c r="S48" s="178"/>
      <c r="T48" s="131"/>
      <c r="U48" s="113">
        <v>6100</v>
      </c>
      <c r="V48" s="113">
        <v>7000</v>
      </c>
      <c r="W48" s="113">
        <v>8000</v>
      </c>
      <c r="X48" s="113">
        <v>9000</v>
      </c>
      <c r="Y48" s="113">
        <v>19200</v>
      </c>
      <c r="Z48" s="29" t="s">
        <v>132</v>
      </c>
    </row>
    <row r="49" spans="1:26" ht="12.75" customHeight="1">
      <c r="A49" s="170"/>
      <c r="B49" s="170"/>
      <c r="C49" s="170"/>
      <c r="D49" s="33" t="s">
        <v>13</v>
      </c>
      <c r="E49" s="44">
        <v>50</v>
      </c>
      <c r="F49" s="21">
        <v>1</v>
      </c>
      <c r="G49" s="5" t="s">
        <v>9</v>
      </c>
      <c r="H49" s="29" t="s">
        <v>25</v>
      </c>
      <c r="I49" s="18">
        <v>52.51</v>
      </c>
      <c r="J49" s="3">
        <v>5</v>
      </c>
      <c r="K49" s="3"/>
      <c r="L49" s="22" t="s">
        <v>44</v>
      </c>
      <c r="M49" s="3"/>
      <c r="N49" s="128"/>
      <c r="O49" s="128"/>
      <c r="P49" s="128"/>
      <c r="Q49" s="128"/>
      <c r="R49" s="5"/>
      <c r="S49" s="178"/>
      <c r="T49" s="129">
        <v>0.85</v>
      </c>
      <c r="U49" s="113">
        <v>13900</v>
      </c>
      <c r="V49" s="113">
        <v>16100</v>
      </c>
      <c r="W49" s="113">
        <v>18400</v>
      </c>
      <c r="X49" s="113">
        <v>20800</v>
      </c>
      <c r="Y49" s="113">
        <v>23900</v>
      </c>
      <c r="Z49" s="29"/>
    </row>
    <row r="50" spans="1:26" ht="12.75" customHeight="1">
      <c r="A50" s="170"/>
      <c r="B50" s="170"/>
      <c r="C50" s="170"/>
      <c r="D50" s="33" t="s">
        <v>20</v>
      </c>
      <c r="E50" s="44">
        <v>50</v>
      </c>
      <c r="F50" s="21">
        <v>2</v>
      </c>
      <c r="G50" s="5" t="s">
        <v>9</v>
      </c>
      <c r="H50" s="29" t="s">
        <v>25</v>
      </c>
      <c r="I50" s="18">
        <v>49.61</v>
      </c>
      <c r="J50" s="3">
        <v>10</v>
      </c>
      <c r="K50" s="3"/>
      <c r="L50" s="22" t="s">
        <v>44</v>
      </c>
      <c r="M50" s="3"/>
      <c r="N50" s="128"/>
      <c r="O50" s="128"/>
      <c r="P50" s="128"/>
      <c r="Q50" s="128"/>
      <c r="R50" s="5"/>
      <c r="S50" s="178"/>
      <c r="T50" s="130"/>
      <c r="U50" s="113">
        <v>13200</v>
      </c>
      <c r="V50" s="113">
        <v>15300</v>
      </c>
      <c r="W50" s="113">
        <v>17500</v>
      </c>
      <c r="X50" s="113">
        <v>19700</v>
      </c>
      <c r="Y50" s="113">
        <v>22800</v>
      </c>
      <c r="Z50" s="29"/>
    </row>
    <row r="51" spans="1:26" ht="12.75" customHeight="1">
      <c r="A51" s="170"/>
      <c r="B51" s="170"/>
      <c r="C51" s="170"/>
      <c r="D51" s="33" t="s">
        <v>20</v>
      </c>
      <c r="E51" s="44">
        <v>51</v>
      </c>
      <c r="F51" s="21">
        <v>1</v>
      </c>
      <c r="G51" s="5" t="s">
        <v>8</v>
      </c>
      <c r="H51" s="29" t="s">
        <v>23</v>
      </c>
      <c r="I51" s="18">
        <v>46.31</v>
      </c>
      <c r="J51" s="3">
        <v>2</v>
      </c>
      <c r="K51" s="3"/>
      <c r="L51" s="22" t="s">
        <v>44</v>
      </c>
      <c r="M51" s="3"/>
      <c r="N51" s="127" t="s">
        <v>42</v>
      </c>
      <c r="O51" s="127"/>
      <c r="P51" s="128"/>
      <c r="Q51" s="128"/>
      <c r="R51" s="5"/>
      <c r="S51" s="178"/>
      <c r="T51" s="130"/>
      <c r="U51" s="113">
        <v>10300</v>
      </c>
      <c r="V51" s="113">
        <v>11900</v>
      </c>
      <c r="W51" s="113">
        <v>13600</v>
      </c>
      <c r="X51" s="113">
        <v>15300</v>
      </c>
      <c r="Y51" s="113">
        <v>27500</v>
      </c>
      <c r="Z51" s="29" t="s">
        <v>123</v>
      </c>
    </row>
    <row r="52" spans="1:26" ht="12.75" customHeight="1">
      <c r="A52" s="170"/>
      <c r="B52" s="170"/>
      <c r="C52" s="170"/>
      <c r="D52" s="33" t="s">
        <v>20</v>
      </c>
      <c r="E52" s="44">
        <v>52</v>
      </c>
      <c r="F52" s="21">
        <v>1</v>
      </c>
      <c r="G52" s="5" t="s">
        <v>8</v>
      </c>
      <c r="H52" s="29" t="s">
        <v>23</v>
      </c>
      <c r="I52" s="18">
        <v>48.26</v>
      </c>
      <c r="J52" s="3">
        <v>2</v>
      </c>
      <c r="K52" s="3"/>
      <c r="L52" s="22" t="s">
        <v>44</v>
      </c>
      <c r="M52" s="3"/>
      <c r="N52" s="127" t="s">
        <v>42</v>
      </c>
      <c r="O52" s="127"/>
      <c r="P52" s="128"/>
      <c r="Q52" s="128"/>
      <c r="R52" s="5"/>
      <c r="S52" s="178"/>
      <c r="T52" s="131"/>
      <c r="U52" s="113">
        <v>10800</v>
      </c>
      <c r="V52" s="113">
        <v>12500</v>
      </c>
      <c r="W52" s="113">
        <v>14300</v>
      </c>
      <c r="X52" s="113">
        <v>16200</v>
      </c>
      <c r="Y52" s="113">
        <v>29500</v>
      </c>
      <c r="Z52" s="29" t="s">
        <v>123</v>
      </c>
    </row>
    <row r="53" spans="1:26" ht="12.75" customHeight="1">
      <c r="A53" s="155" t="s">
        <v>7</v>
      </c>
      <c r="B53" s="155"/>
      <c r="C53" s="155"/>
      <c r="D53" s="44"/>
      <c r="E53" s="44"/>
      <c r="F53" s="3">
        <f>SUM(F41:F52)</f>
        <v>31</v>
      </c>
      <c r="G53" s="5"/>
      <c r="H53" s="29"/>
      <c r="I53" s="18"/>
      <c r="J53" s="3">
        <f>SUM(J41:J52)</f>
        <v>128</v>
      </c>
      <c r="K53" s="3"/>
      <c r="L53" s="3"/>
      <c r="M53" s="3"/>
      <c r="N53" s="128"/>
      <c r="O53" s="128"/>
      <c r="P53" s="128"/>
      <c r="Q53" s="128"/>
      <c r="R53" s="5"/>
      <c r="S53" s="96"/>
      <c r="T53" s="78"/>
      <c r="U53" s="113"/>
      <c r="V53" s="113"/>
      <c r="W53" s="113"/>
      <c r="X53" s="113"/>
      <c r="Y53" s="113"/>
      <c r="Z53" s="29"/>
    </row>
    <row r="54" spans="1:26" ht="12.75" customHeight="1">
      <c r="A54" s="179" t="s">
        <v>124</v>
      </c>
      <c r="B54" s="170"/>
      <c r="C54" s="170"/>
      <c r="D54" s="33" t="s">
        <v>10</v>
      </c>
      <c r="E54" s="44">
        <v>46</v>
      </c>
      <c r="F54" s="21">
        <v>1</v>
      </c>
      <c r="G54" s="5" t="s">
        <v>9</v>
      </c>
      <c r="H54" s="29" t="s">
        <v>131</v>
      </c>
      <c r="I54" s="18">
        <v>79.9</v>
      </c>
      <c r="J54" s="3">
        <v>3</v>
      </c>
      <c r="K54" s="22" t="s">
        <v>125</v>
      </c>
      <c r="L54" s="22" t="s">
        <v>125</v>
      </c>
      <c r="M54" s="3"/>
      <c r="N54" s="128"/>
      <c r="O54" s="128"/>
      <c r="P54" s="128"/>
      <c r="Q54" s="128"/>
      <c r="R54" s="5"/>
      <c r="S54" s="178">
        <v>23429.05</v>
      </c>
      <c r="T54" s="129">
        <v>0.95</v>
      </c>
      <c r="U54" s="113">
        <v>20500</v>
      </c>
      <c r="V54" s="113">
        <v>23700</v>
      </c>
      <c r="W54" s="113">
        <v>27100</v>
      </c>
      <c r="X54" s="113">
        <v>30600</v>
      </c>
      <c r="Y54" s="113">
        <v>36000</v>
      </c>
      <c r="Z54" s="29"/>
    </row>
    <row r="55" spans="1:26" ht="12.75" customHeight="1">
      <c r="A55" s="170"/>
      <c r="B55" s="170"/>
      <c r="C55" s="170"/>
      <c r="D55" s="33" t="s">
        <v>10</v>
      </c>
      <c r="E55" s="44">
        <v>46</v>
      </c>
      <c r="F55" s="21">
        <v>1</v>
      </c>
      <c r="G55" s="5" t="s">
        <v>9</v>
      </c>
      <c r="H55" s="29" t="s">
        <v>131</v>
      </c>
      <c r="I55" s="18">
        <v>79.9</v>
      </c>
      <c r="J55" s="3">
        <v>3</v>
      </c>
      <c r="K55" s="22" t="s">
        <v>125</v>
      </c>
      <c r="L55" s="22" t="s">
        <v>125</v>
      </c>
      <c r="M55" s="3"/>
      <c r="N55" s="128"/>
      <c r="O55" s="128"/>
      <c r="P55" s="128"/>
      <c r="Q55" s="128"/>
      <c r="R55" s="5"/>
      <c r="S55" s="178"/>
      <c r="T55" s="130"/>
      <c r="U55" s="113">
        <v>20600</v>
      </c>
      <c r="V55" s="113">
        <v>23700</v>
      </c>
      <c r="W55" s="113">
        <v>27200</v>
      </c>
      <c r="X55" s="113">
        <v>30600</v>
      </c>
      <c r="Y55" s="113">
        <v>38000</v>
      </c>
      <c r="Z55" s="29"/>
    </row>
    <row r="56" spans="1:26" ht="12.75" customHeight="1">
      <c r="A56" s="170"/>
      <c r="B56" s="170"/>
      <c r="C56" s="170"/>
      <c r="D56" s="33" t="s">
        <v>10</v>
      </c>
      <c r="E56" s="44">
        <v>46</v>
      </c>
      <c r="F56" s="21">
        <v>1</v>
      </c>
      <c r="G56" s="5" t="s">
        <v>9</v>
      </c>
      <c r="H56" s="29" t="s">
        <v>131</v>
      </c>
      <c r="I56" s="18">
        <v>79.9</v>
      </c>
      <c r="J56" s="3">
        <v>4</v>
      </c>
      <c r="K56" s="22" t="s">
        <v>125</v>
      </c>
      <c r="L56" s="22" t="s">
        <v>125</v>
      </c>
      <c r="M56" s="3"/>
      <c r="N56" s="128"/>
      <c r="O56" s="128"/>
      <c r="P56" s="128"/>
      <c r="Q56" s="128"/>
      <c r="R56" s="5"/>
      <c r="S56" s="178"/>
      <c r="T56" s="130"/>
      <c r="U56" s="113">
        <v>20200</v>
      </c>
      <c r="V56" s="113">
        <v>23300</v>
      </c>
      <c r="W56" s="113">
        <v>26600</v>
      </c>
      <c r="X56" s="113">
        <v>30000</v>
      </c>
      <c r="Y56" s="113">
        <v>33900</v>
      </c>
      <c r="Z56" s="29"/>
    </row>
    <row r="57" spans="1:26" ht="12.75" customHeight="1">
      <c r="A57" s="170"/>
      <c r="B57" s="170"/>
      <c r="C57" s="170"/>
      <c r="D57" s="33" t="s">
        <v>10</v>
      </c>
      <c r="E57" s="44">
        <v>46</v>
      </c>
      <c r="F57" s="21">
        <v>1</v>
      </c>
      <c r="G57" s="5" t="s">
        <v>9</v>
      </c>
      <c r="H57" s="29" t="s">
        <v>131</v>
      </c>
      <c r="I57" s="18">
        <v>79.9</v>
      </c>
      <c r="J57" s="3">
        <v>4</v>
      </c>
      <c r="K57" s="22" t="s">
        <v>125</v>
      </c>
      <c r="L57" s="22" t="s">
        <v>125</v>
      </c>
      <c r="M57" s="3"/>
      <c r="N57" s="128"/>
      <c r="O57" s="128"/>
      <c r="P57" s="128"/>
      <c r="Q57" s="128"/>
      <c r="R57" s="5"/>
      <c r="S57" s="178"/>
      <c r="T57" s="130"/>
      <c r="U57" s="113">
        <v>20600</v>
      </c>
      <c r="V57" s="113">
        <v>23800</v>
      </c>
      <c r="W57" s="113">
        <v>27200</v>
      </c>
      <c r="X57" s="113">
        <v>30700</v>
      </c>
      <c r="Y57" s="113">
        <v>36400</v>
      </c>
      <c r="Z57" s="29"/>
    </row>
    <row r="58" spans="1:26" ht="12.75" customHeight="1">
      <c r="A58" s="170"/>
      <c r="B58" s="170"/>
      <c r="C58" s="170"/>
      <c r="D58" s="33" t="s">
        <v>10</v>
      </c>
      <c r="E58" s="44">
        <v>46</v>
      </c>
      <c r="F58" s="21">
        <v>1</v>
      </c>
      <c r="G58" s="5" t="s">
        <v>9</v>
      </c>
      <c r="H58" s="29" t="s">
        <v>131</v>
      </c>
      <c r="I58" s="18">
        <v>79.9</v>
      </c>
      <c r="J58" s="3">
        <v>4</v>
      </c>
      <c r="K58" s="22" t="s">
        <v>125</v>
      </c>
      <c r="L58" s="22" t="s">
        <v>125</v>
      </c>
      <c r="M58" s="3"/>
      <c r="N58" s="128"/>
      <c r="O58" s="128"/>
      <c r="P58" s="128"/>
      <c r="Q58" s="128"/>
      <c r="R58" s="5"/>
      <c r="S58" s="178"/>
      <c r="T58" s="130"/>
      <c r="U58" s="113">
        <v>20400</v>
      </c>
      <c r="V58" s="113">
        <v>23600</v>
      </c>
      <c r="W58" s="113">
        <v>27000</v>
      </c>
      <c r="X58" s="113">
        <v>30400</v>
      </c>
      <c r="Y58" s="113">
        <v>35800</v>
      </c>
      <c r="Z58" s="29"/>
    </row>
    <row r="59" spans="1:26" ht="12.75" customHeight="1">
      <c r="A59" s="170"/>
      <c r="B59" s="170"/>
      <c r="C59" s="170"/>
      <c r="D59" s="33" t="s">
        <v>10</v>
      </c>
      <c r="E59" s="44">
        <v>47</v>
      </c>
      <c r="F59" s="21">
        <v>1</v>
      </c>
      <c r="G59" s="5" t="s">
        <v>9</v>
      </c>
      <c r="H59" s="29" t="s">
        <v>131</v>
      </c>
      <c r="I59" s="18">
        <v>79.9</v>
      </c>
      <c r="J59" s="3">
        <v>3</v>
      </c>
      <c r="K59" s="22" t="s">
        <v>125</v>
      </c>
      <c r="L59" s="22" t="s">
        <v>125</v>
      </c>
      <c r="M59" s="3"/>
      <c r="N59" s="128"/>
      <c r="O59" s="128"/>
      <c r="P59" s="128"/>
      <c r="Q59" s="128"/>
      <c r="R59" s="5"/>
      <c r="S59" s="178"/>
      <c r="T59" s="130"/>
      <c r="U59" s="113">
        <v>20400</v>
      </c>
      <c r="V59" s="113">
        <v>23500</v>
      </c>
      <c r="W59" s="113">
        <v>26900</v>
      </c>
      <c r="X59" s="113">
        <v>30300</v>
      </c>
      <c r="Y59" s="113">
        <v>33900</v>
      </c>
      <c r="Z59" s="29"/>
    </row>
    <row r="60" spans="1:26" ht="12.75" customHeight="1">
      <c r="A60" s="170"/>
      <c r="B60" s="170"/>
      <c r="C60" s="170"/>
      <c r="D60" s="33" t="s">
        <v>10</v>
      </c>
      <c r="E60" s="44">
        <v>47</v>
      </c>
      <c r="F60" s="21"/>
      <c r="G60" s="5" t="s">
        <v>9</v>
      </c>
      <c r="H60" s="29" t="s">
        <v>81</v>
      </c>
      <c r="I60" s="18">
        <v>42.7</v>
      </c>
      <c r="J60" s="3">
        <v>1</v>
      </c>
      <c r="K60" s="22" t="s">
        <v>125</v>
      </c>
      <c r="L60" s="22" t="s">
        <v>125</v>
      </c>
      <c r="M60" s="3"/>
      <c r="N60" s="128"/>
      <c r="O60" s="128"/>
      <c r="P60" s="128"/>
      <c r="Q60" s="128"/>
      <c r="R60" s="5"/>
      <c r="S60" s="178"/>
      <c r="T60" s="130"/>
      <c r="U60" s="113">
        <v>11500</v>
      </c>
      <c r="V60" s="113">
        <v>13300</v>
      </c>
      <c r="W60" s="113">
        <v>15100</v>
      </c>
      <c r="X60" s="113">
        <v>17100</v>
      </c>
      <c r="Y60" s="113">
        <v>19900</v>
      </c>
      <c r="Z60" s="29"/>
    </row>
    <row r="61" spans="1:26" ht="12.75" customHeight="1">
      <c r="A61" s="170"/>
      <c r="B61" s="170"/>
      <c r="C61" s="170"/>
      <c r="D61" s="33" t="s">
        <v>10</v>
      </c>
      <c r="E61" s="44">
        <v>47</v>
      </c>
      <c r="F61" s="21">
        <v>1</v>
      </c>
      <c r="G61" s="5" t="s">
        <v>9</v>
      </c>
      <c r="H61" s="29" t="s">
        <v>131</v>
      </c>
      <c r="I61" s="18">
        <v>79.9</v>
      </c>
      <c r="J61" s="3">
        <v>4</v>
      </c>
      <c r="K61" s="22" t="s">
        <v>125</v>
      </c>
      <c r="L61" s="22" t="s">
        <v>125</v>
      </c>
      <c r="M61" s="3"/>
      <c r="N61" s="128"/>
      <c r="O61" s="128"/>
      <c r="P61" s="128"/>
      <c r="Q61" s="128"/>
      <c r="R61" s="5"/>
      <c r="S61" s="178"/>
      <c r="T61" s="130"/>
      <c r="U61" s="113">
        <v>20400</v>
      </c>
      <c r="V61" s="113">
        <v>23600</v>
      </c>
      <c r="W61" s="113">
        <v>26900</v>
      </c>
      <c r="X61" s="113">
        <v>30400</v>
      </c>
      <c r="Y61" s="113">
        <v>35100</v>
      </c>
      <c r="Z61" s="29"/>
    </row>
    <row r="62" spans="1:26" ht="12.75" customHeight="1">
      <c r="A62" s="170"/>
      <c r="B62" s="170"/>
      <c r="C62" s="170"/>
      <c r="D62" s="33" t="s">
        <v>10</v>
      </c>
      <c r="E62" s="44">
        <v>47</v>
      </c>
      <c r="F62" s="21">
        <v>2</v>
      </c>
      <c r="G62" s="5" t="s">
        <v>9</v>
      </c>
      <c r="H62" s="29" t="s">
        <v>131</v>
      </c>
      <c r="I62" s="18">
        <v>79.9</v>
      </c>
      <c r="J62" s="3">
        <v>8</v>
      </c>
      <c r="K62" s="22" t="s">
        <v>125</v>
      </c>
      <c r="L62" s="22" t="s">
        <v>125</v>
      </c>
      <c r="M62" s="3"/>
      <c r="N62" s="128"/>
      <c r="O62" s="128"/>
      <c r="P62" s="128"/>
      <c r="Q62" s="128"/>
      <c r="R62" s="5"/>
      <c r="S62" s="178"/>
      <c r="T62" s="130"/>
      <c r="U62" s="113">
        <v>20400</v>
      </c>
      <c r="V62" s="113">
        <v>23600</v>
      </c>
      <c r="W62" s="113">
        <v>26900</v>
      </c>
      <c r="X62" s="113">
        <v>30400</v>
      </c>
      <c r="Y62" s="113">
        <v>33800</v>
      </c>
      <c r="Z62" s="29"/>
    </row>
    <row r="63" spans="1:26" ht="12.75" customHeight="1">
      <c r="A63" s="170"/>
      <c r="B63" s="170"/>
      <c r="C63" s="170"/>
      <c r="D63" s="33" t="s">
        <v>10</v>
      </c>
      <c r="E63" s="44">
        <v>48</v>
      </c>
      <c r="F63" s="21">
        <v>3</v>
      </c>
      <c r="G63" s="5" t="s">
        <v>9</v>
      </c>
      <c r="H63" s="29" t="s">
        <v>25</v>
      </c>
      <c r="I63" s="18">
        <v>46.1</v>
      </c>
      <c r="J63" s="3">
        <v>18</v>
      </c>
      <c r="K63" s="22" t="s">
        <v>125</v>
      </c>
      <c r="L63" s="22" t="s">
        <v>125</v>
      </c>
      <c r="M63" s="3"/>
      <c r="N63" s="128"/>
      <c r="O63" s="128"/>
      <c r="P63" s="128"/>
      <c r="Q63" s="128"/>
      <c r="R63" s="5"/>
      <c r="S63" s="178"/>
      <c r="T63" s="131"/>
      <c r="U63" s="113">
        <v>12500</v>
      </c>
      <c r="V63" s="113">
        <v>14400</v>
      </c>
      <c r="W63" s="113">
        <v>16500</v>
      </c>
      <c r="X63" s="113">
        <v>18600</v>
      </c>
      <c r="Y63" s="113">
        <v>21400</v>
      </c>
      <c r="Z63" s="29"/>
    </row>
    <row r="64" spans="1:26" ht="12.75" customHeight="1">
      <c r="A64" s="155" t="s">
        <v>7</v>
      </c>
      <c r="B64" s="155"/>
      <c r="C64" s="155"/>
      <c r="D64" s="44"/>
      <c r="E64" s="44"/>
      <c r="F64" s="3">
        <f>SUM(F54:F63)</f>
        <v>12</v>
      </c>
      <c r="G64" s="5"/>
      <c r="H64" s="29"/>
      <c r="I64" s="18"/>
      <c r="J64" s="3">
        <f>SUM(J54:J63)</f>
        <v>52</v>
      </c>
      <c r="K64" s="3"/>
      <c r="L64" s="3"/>
      <c r="M64" s="3"/>
      <c r="N64" s="128"/>
      <c r="O64" s="128"/>
      <c r="P64" s="128"/>
      <c r="Q64" s="128"/>
      <c r="R64" s="5"/>
      <c r="S64" s="96"/>
      <c r="T64" s="78"/>
      <c r="U64" s="113"/>
      <c r="V64" s="113"/>
      <c r="W64" s="113"/>
      <c r="X64" s="113"/>
      <c r="Y64" s="113"/>
      <c r="Z64" s="29"/>
    </row>
    <row r="65" spans="1:26" ht="12.75" customHeight="1">
      <c r="A65" s="170" t="s">
        <v>90</v>
      </c>
      <c r="B65" s="170"/>
      <c r="C65" s="170"/>
      <c r="D65" s="33" t="s">
        <v>26</v>
      </c>
      <c r="E65" s="44">
        <v>3</v>
      </c>
      <c r="F65" s="21">
        <v>1</v>
      </c>
      <c r="G65" s="5" t="s">
        <v>83</v>
      </c>
      <c r="H65" s="29" t="s">
        <v>14</v>
      </c>
      <c r="I65" s="18">
        <v>75.02</v>
      </c>
      <c r="J65" s="3">
        <v>4</v>
      </c>
      <c r="K65" s="22" t="s">
        <v>46</v>
      </c>
      <c r="L65" s="22" t="s">
        <v>46</v>
      </c>
      <c r="M65" s="3"/>
      <c r="N65" s="128"/>
      <c r="O65" s="128"/>
      <c r="P65" s="128"/>
      <c r="Q65" s="128"/>
      <c r="R65" s="5"/>
      <c r="S65" s="178">
        <v>2440.84</v>
      </c>
      <c r="T65" s="177">
        <v>0.95</v>
      </c>
      <c r="U65" s="113">
        <v>19500</v>
      </c>
      <c r="V65" s="113">
        <v>22500</v>
      </c>
      <c r="W65" s="113">
        <v>25800</v>
      </c>
      <c r="X65" s="113">
        <v>29100</v>
      </c>
      <c r="Y65" s="113">
        <v>81500</v>
      </c>
      <c r="Z65" s="29"/>
    </row>
    <row r="66" spans="1:26" ht="12.75" customHeight="1">
      <c r="A66" s="170"/>
      <c r="B66" s="170"/>
      <c r="C66" s="170"/>
      <c r="D66" s="33" t="s">
        <v>24</v>
      </c>
      <c r="E66" s="44">
        <v>3</v>
      </c>
      <c r="F66" s="21">
        <v>1</v>
      </c>
      <c r="G66" s="5" t="s">
        <v>83</v>
      </c>
      <c r="H66" s="29" t="s">
        <v>14</v>
      </c>
      <c r="I66" s="18">
        <v>71.76</v>
      </c>
      <c r="J66" s="3">
        <v>4</v>
      </c>
      <c r="K66" s="22" t="s">
        <v>46</v>
      </c>
      <c r="L66" s="22" t="s">
        <v>46</v>
      </c>
      <c r="M66" s="3"/>
      <c r="N66" s="128"/>
      <c r="O66" s="128"/>
      <c r="P66" s="128"/>
      <c r="Q66" s="128"/>
      <c r="R66" s="5"/>
      <c r="S66" s="178"/>
      <c r="T66" s="177"/>
      <c r="U66" s="113">
        <v>18700</v>
      </c>
      <c r="V66" s="113">
        <v>21500</v>
      </c>
      <c r="W66" s="113">
        <v>24600</v>
      </c>
      <c r="X66" s="113">
        <v>27800</v>
      </c>
      <c r="Y66" s="113">
        <v>79700</v>
      </c>
      <c r="Z66" s="29"/>
    </row>
    <row r="67" spans="1:26" ht="12.75" customHeight="1">
      <c r="A67" s="170"/>
      <c r="B67" s="170"/>
      <c r="C67" s="170"/>
      <c r="D67" s="33" t="s">
        <v>24</v>
      </c>
      <c r="E67" s="44">
        <v>4</v>
      </c>
      <c r="F67" s="21">
        <v>1</v>
      </c>
      <c r="G67" s="5" t="s">
        <v>83</v>
      </c>
      <c r="H67" s="29" t="s">
        <v>14</v>
      </c>
      <c r="I67" s="18">
        <v>75.02</v>
      </c>
      <c r="J67" s="3">
        <v>4</v>
      </c>
      <c r="K67" s="22" t="s">
        <v>46</v>
      </c>
      <c r="L67" s="22" t="s">
        <v>46</v>
      </c>
      <c r="M67" s="3"/>
      <c r="N67" s="128"/>
      <c r="O67" s="128"/>
      <c r="P67" s="128"/>
      <c r="Q67" s="128"/>
      <c r="R67" s="5"/>
      <c r="S67" s="178"/>
      <c r="T67" s="177"/>
      <c r="U67" s="113">
        <v>19800</v>
      </c>
      <c r="V67" s="113">
        <v>22800</v>
      </c>
      <c r="W67" s="113">
        <v>26100</v>
      </c>
      <c r="X67" s="113">
        <v>29500</v>
      </c>
      <c r="Y67" s="113">
        <v>89400</v>
      </c>
      <c r="Z67" s="29"/>
    </row>
    <row r="68" spans="1:26" ht="12.75" customHeight="1">
      <c r="A68" s="155" t="s">
        <v>7</v>
      </c>
      <c r="B68" s="155"/>
      <c r="C68" s="155"/>
      <c r="D68" s="44"/>
      <c r="E68" s="44"/>
      <c r="F68" s="20">
        <f>SUM(F65:F67)</f>
        <v>3</v>
      </c>
      <c r="G68" s="5"/>
      <c r="H68" s="29"/>
      <c r="I68" s="18"/>
      <c r="J68" s="3">
        <f>SUM(J65:J67)</f>
        <v>12</v>
      </c>
      <c r="K68" s="3"/>
      <c r="L68" s="3"/>
      <c r="M68" s="3"/>
      <c r="N68" s="128"/>
      <c r="O68" s="128"/>
      <c r="P68" s="128"/>
      <c r="Q68" s="128"/>
      <c r="R68" s="5"/>
      <c r="S68" s="96"/>
      <c r="T68" s="78"/>
      <c r="U68" s="113"/>
      <c r="V68" s="113"/>
      <c r="W68" s="113"/>
      <c r="X68" s="113"/>
      <c r="Y68" s="113"/>
      <c r="Z68" s="29"/>
    </row>
    <row r="69" spans="1:26" ht="12.75" customHeight="1">
      <c r="A69" s="154" t="s">
        <v>33</v>
      </c>
      <c r="B69" s="154"/>
      <c r="C69" s="154"/>
      <c r="D69" s="44"/>
      <c r="E69" s="44"/>
      <c r="F69" s="3">
        <f>F22+F26+F32+F40+F53+F64+F68</f>
        <v>83</v>
      </c>
      <c r="G69" s="5"/>
      <c r="H69" s="29"/>
      <c r="I69" s="18"/>
      <c r="J69" s="3">
        <f>J22+J26+J32+J40+J53+J64+J68</f>
        <v>394</v>
      </c>
      <c r="K69" s="3"/>
      <c r="L69" s="3"/>
      <c r="M69" s="3"/>
      <c r="N69" s="128"/>
      <c r="O69" s="128"/>
      <c r="P69" s="128"/>
      <c r="Q69" s="128"/>
      <c r="R69" s="5"/>
      <c r="S69" s="96">
        <f>SUM(S5:S68)</f>
        <v>70015.56999999999</v>
      </c>
      <c r="T69" s="78"/>
      <c r="U69" s="113"/>
      <c r="V69" s="113"/>
      <c r="W69" s="113"/>
      <c r="X69" s="113"/>
      <c r="Y69" s="113"/>
      <c r="Z69" s="29"/>
    </row>
    <row r="70" spans="1:25" ht="12">
      <c r="A70" s="13"/>
      <c r="B70" s="13"/>
      <c r="C70" s="13"/>
      <c r="D70" s="14"/>
      <c r="E70" s="14"/>
      <c r="F70" s="14"/>
      <c r="G70" s="15"/>
      <c r="H70" s="119"/>
      <c r="I70" s="16"/>
      <c r="J70" s="17"/>
      <c r="K70" s="17"/>
      <c r="L70" s="17"/>
      <c r="M70" s="17"/>
      <c r="N70" s="15"/>
      <c r="O70" s="15"/>
      <c r="P70" s="15"/>
      <c r="Q70" s="15"/>
      <c r="R70" s="15"/>
      <c r="S70" s="42"/>
      <c r="U70" s="114"/>
      <c r="V70" s="114"/>
      <c r="W70" s="114"/>
      <c r="X70" s="114"/>
      <c r="Y70" s="114"/>
    </row>
    <row r="71" spans="1:26" ht="13.5" customHeight="1">
      <c r="A71" s="154" t="s">
        <v>0</v>
      </c>
      <c r="B71" s="182"/>
      <c r="C71" s="182"/>
      <c r="D71" s="154" t="s">
        <v>1</v>
      </c>
      <c r="E71" s="154"/>
      <c r="F71" s="154" t="s">
        <v>27</v>
      </c>
      <c r="G71" s="154" t="s">
        <v>2</v>
      </c>
      <c r="H71" s="154" t="s">
        <v>3</v>
      </c>
      <c r="I71" s="157" t="s">
        <v>88</v>
      </c>
      <c r="J71" s="154" t="s">
        <v>4</v>
      </c>
      <c r="K71" s="176" t="s">
        <v>36</v>
      </c>
      <c r="L71" s="176"/>
      <c r="M71" s="176"/>
      <c r="N71" s="155" t="s">
        <v>41</v>
      </c>
      <c r="O71" s="155"/>
      <c r="P71" s="155"/>
      <c r="Q71" s="155"/>
      <c r="R71" s="33"/>
      <c r="S71" s="176" t="s">
        <v>49</v>
      </c>
      <c r="T71" s="148" t="s">
        <v>47</v>
      </c>
      <c r="U71" s="155" t="str">
        <f>U2</f>
        <v>家賃（令和6年度）</v>
      </c>
      <c r="V71" s="155"/>
      <c r="W71" s="155"/>
      <c r="X71" s="155"/>
      <c r="Y71" s="148" t="s">
        <v>130</v>
      </c>
      <c r="Z71" s="171" t="s">
        <v>121</v>
      </c>
    </row>
    <row r="72" spans="1:26" ht="13.5" customHeight="1">
      <c r="A72" s="182"/>
      <c r="B72" s="182"/>
      <c r="C72" s="182"/>
      <c r="D72" s="154"/>
      <c r="E72" s="154"/>
      <c r="F72" s="154"/>
      <c r="G72" s="154"/>
      <c r="H72" s="154"/>
      <c r="I72" s="157"/>
      <c r="J72" s="154"/>
      <c r="K72" s="156" t="s">
        <v>35</v>
      </c>
      <c r="L72" s="157" t="s">
        <v>37</v>
      </c>
      <c r="M72" s="158" t="s">
        <v>38</v>
      </c>
      <c r="N72" s="155"/>
      <c r="O72" s="155"/>
      <c r="P72" s="155"/>
      <c r="Q72" s="155"/>
      <c r="R72" s="33"/>
      <c r="S72" s="155"/>
      <c r="T72" s="149"/>
      <c r="U72" s="151" t="s">
        <v>50</v>
      </c>
      <c r="V72" s="151" t="s">
        <v>51</v>
      </c>
      <c r="W72" s="151" t="s">
        <v>52</v>
      </c>
      <c r="X72" s="151" t="s">
        <v>53</v>
      </c>
      <c r="Y72" s="149"/>
      <c r="Z72" s="172"/>
    </row>
    <row r="73" spans="1:26" ht="13.5" customHeight="1">
      <c r="A73" s="182"/>
      <c r="B73" s="182"/>
      <c r="C73" s="182"/>
      <c r="D73" s="182"/>
      <c r="E73" s="182"/>
      <c r="F73" s="182"/>
      <c r="G73" s="154"/>
      <c r="H73" s="154"/>
      <c r="I73" s="157"/>
      <c r="J73" s="154"/>
      <c r="K73" s="156"/>
      <c r="L73" s="157"/>
      <c r="M73" s="158"/>
      <c r="N73" s="155"/>
      <c r="O73" s="155"/>
      <c r="P73" s="155"/>
      <c r="Q73" s="155"/>
      <c r="R73" s="33"/>
      <c r="S73" s="155"/>
      <c r="T73" s="150"/>
      <c r="U73" s="151"/>
      <c r="V73" s="151"/>
      <c r="W73" s="151"/>
      <c r="X73" s="151"/>
      <c r="Y73" s="150"/>
      <c r="Z73" s="173"/>
    </row>
    <row r="74" spans="1:26" ht="12">
      <c r="A74" s="170" t="s">
        <v>94</v>
      </c>
      <c r="B74" s="170"/>
      <c r="C74" s="170"/>
      <c r="D74" s="33" t="s">
        <v>15</v>
      </c>
      <c r="E74" s="44">
        <v>58</v>
      </c>
      <c r="F74" s="21">
        <v>10</v>
      </c>
      <c r="G74" s="5" t="s">
        <v>5</v>
      </c>
      <c r="H74" s="29" t="s">
        <v>77</v>
      </c>
      <c r="I74" s="7">
        <v>77.84</v>
      </c>
      <c r="J74" s="3">
        <v>10</v>
      </c>
      <c r="K74" s="22" t="s">
        <v>46</v>
      </c>
      <c r="L74" s="22" t="s">
        <v>46</v>
      </c>
      <c r="M74" s="3"/>
      <c r="N74" s="155"/>
      <c r="O74" s="155"/>
      <c r="P74" s="155"/>
      <c r="Q74" s="155"/>
      <c r="R74" s="103"/>
      <c r="S74" s="153">
        <v>22793</v>
      </c>
      <c r="T74" s="152">
        <v>0.7</v>
      </c>
      <c r="U74" s="113">
        <v>13000</v>
      </c>
      <c r="V74" s="113">
        <v>15000</v>
      </c>
      <c r="W74" s="113">
        <v>17200</v>
      </c>
      <c r="X74" s="113">
        <v>19300</v>
      </c>
      <c r="Y74" s="113">
        <v>34200</v>
      </c>
      <c r="Z74" s="29"/>
    </row>
    <row r="75" spans="1:26" ht="12">
      <c r="A75" s="170"/>
      <c r="B75" s="170"/>
      <c r="C75" s="170"/>
      <c r="D75" s="33" t="s">
        <v>16</v>
      </c>
      <c r="E75" s="44">
        <v>60</v>
      </c>
      <c r="F75" s="21">
        <v>5</v>
      </c>
      <c r="G75" s="5" t="s">
        <v>5</v>
      </c>
      <c r="H75" s="29" t="s">
        <v>78</v>
      </c>
      <c r="I75" s="7">
        <v>84.91</v>
      </c>
      <c r="J75" s="3">
        <v>5</v>
      </c>
      <c r="K75" s="22" t="s">
        <v>46</v>
      </c>
      <c r="L75" s="22" t="s">
        <v>46</v>
      </c>
      <c r="M75" s="3"/>
      <c r="N75" s="155"/>
      <c r="O75" s="155"/>
      <c r="P75" s="155"/>
      <c r="Q75" s="155"/>
      <c r="R75" s="103"/>
      <c r="S75" s="153"/>
      <c r="T75" s="152"/>
      <c r="U75" s="113">
        <v>14700</v>
      </c>
      <c r="V75" s="113">
        <v>17000</v>
      </c>
      <c r="W75" s="113">
        <v>19400</v>
      </c>
      <c r="X75" s="113">
        <v>21900</v>
      </c>
      <c r="Y75" s="113">
        <v>39300</v>
      </c>
      <c r="Z75" s="29"/>
    </row>
    <row r="76" spans="1:26" ht="12">
      <c r="A76" s="170"/>
      <c r="B76" s="170"/>
      <c r="C76" s="170"/>
      <c r="D76" s="33" t="s">
        <v>17</v>
      </c>
      <c r="E76" s="44">
        <v>4</v>
      </c>
      <c r="F76" s="21">
        <v>5</v>
      </c>
      <c r="G76" s="5" t="s">
        <v>5</v>
      </c>
      <c r="H76" s="29" t="s">
        <v>79</v>
      </c>
      <c r="I76" s="7">
        <v>99.78</v>
      </c>
      <c r="J76" s="3">
        <v>5</v>
      </c>
      <c r="K76" s="22" t="s">
        <v>46</v>
      </c>
      <c r="L76" s="22" t="s">
        <v>46</v>
      </c>
      <c r="M76" s="3"/>
      <c r="N76" s="155"/>
      <c r="O76" s="155"/>
      <c r="P76" s="155"/>
      <c r="Q76" s="155"/>
      <c r="R76" s="103"/>
      <c r="S76" s="153"/>
      <c r="T76" s="152">
        <v>0.8</v>
      </c>
      <c r="U76" s="115">
        <v>17000</v>
      </c>
      <c r="V76" s="115">
        <v>19600</v>
      </c>
      <c r="W76" s="115">
        <v>22500</v>
      </c>
      <c r="X76" s="115">
        <v>25300</v>
      </c>
      <c r="Y76" s="115">
        <v>50200</v>
      </c>
      <c r="Z76" s="29"/>
    </row>
    <row r="77" spans="1:26" ht="12">
      <c r="A77" s="170"/>
      <c r="B77" s="170"/>
      <c r="C77" s="170"/>
      <c r="D77" s="33" t="s">
        <v>17</v>
      </c>
      <c r="E77" s="44">
        <v>6</v>
      </c>
      <c r="F77" s="21">
        <v>5</v>
      </c>
      <c r="G77" s="5" t="s">
        <v>5</v>
      </c>
      <c r="H77" s="29" t="s">
        <v>80</v>
      </c>
      <c r="I77" s="7">
        <v>99.14</v>
      </c>
      <c r="J77" s="3">
        <v>5</v>
      </c>
      <c r="K77" s="22" t="s">
        <v>46</v>
      </c>
      <c r="L77" s="22" t="s">
        <v>46</v>
      </c>
      <c r="M77" s="3"/>
      <c r="N77" s="155"/>
      <c r="O77" s="155"/>
      <c r="P77" s="155"/>
      <c r="Q77" s="155"/>
      <c r="R77" s="103"/>
      <c r="S77" s="153"/>
      <c r="T77" s="152"/>
      <c r="U77" s="113">
        <v>17600</v>
      </c>
      <c r="V77" s="113">
        <v>20400</v>
      </c>
      <c r="W77" s="113">
        <v>23300</v>
      </c>
      <c r="X77" s="113">
        <v>26300</v>
      </c>
      <c r="Y77" s="113">
        <v>106500</v>
      </c>
      <c r="Z77" s="29"/>
    </row>
    <row r="78" spans="1:26" ht="12">
      <c r="A78" s="170"/>
      <c r="B78" s="170"/>
      <c r="C78" s="170"/>
      <c r="D78" s="33" t="s">
        <v>17</v>
      </c>
      <c r="E78" s="5">
        <v>7</v>
      </c>
      <c r="F78" s="20">
        <v>5</v>
      </c>
      <c r="G78" s="5" t="s">
        <v>5</v>
      </c>
      <c r="H78" s="29" t="s">
        <v>80</v>
      </c>
      <c r="I78" s="7">
        <v>79.96</v>
      </c>
      <c r="J78" s="3">
        <v>5</v>
      </c>
      <c r="K78" s="22" t="s">
        <v>46</v>
      </c>
      <c r="L78" s="22" t="s">
        <v>46</v>
      </c>
      <c r="M78" s="3"/>
      <c r="N78" s="155"/>
      <c r="O78" s="155"/>
      <c r="P78" s="155"/>
      <c r="Q78" s="155"/>
      <c r="R78" s="103"/>
      <c r="S78" s="153"/>
      <c r="T78" s="152"/>
      <c r="U78" s="113">
        <v>17900</v>
      </c>
      <c r="V78" s="113">
        <v>20600</v>
      </c>
      <c r="W78" s="113">
        <v>23600</v>
      </c>
      <c r="X78" s="113">
        <v>26600</v>
      </c>
      <c r="Y78" s="113">
        <v>97500</v>
      </c>
      <c r="Z78" s="29"/>
    </row>
    <row r="79" spans="1:26" ht="20.25" customHeight="1">
      <c r="A79" s="155" t="s">
        <v>7</v>
      </c>
      <c r="B79" s="155"/>
      <c r="C79" s="155"/>
      <c r="D79" s="33"/>
      <c r="E79" s="44"/>
      <c r="F79" s="3">
        <f>SUM(F74:F78)</f>
        <v>30</v>
      </c>
      <c r="G79" s="5"/>
      <c r="H79" s="29"/>
      <c r="I79" s="7"/>
      <c r="J79" s="3">
        <f>SUM(J74:J78)</f>
        <v>30</v>
      </c>
      <c r="K79" s="3"/>
      <c r="L79" s="3"/>
      <c r="M79" s="3"/>
      <c r="N79" s="155"/>
      <c r="O79" s="155"/>
      <c r="P79" s="155"/>
      <c r="Q79" s="155"/>
      <c r="R79" s="103"/>
      <c r="S79" s="51"/>
      <c r="T79" s="43"/>
      <c r="U79" s="113"/>
      <c r="V79" s="113"/>
      <c r="W79" s="113"/>
      <c r="X79" s="113"/>
      <c r="Y79" s="113"/>
      <c r="Z79" s="29"/>
    </row>
    <row r="80" spans="1:26" ht="25.5" customHeight="1">
      <c r="A80" s="154" t="s">
        <v>32</v>
      </c>
      <c r="B80" s="154"/>
      <c r="C80" s="154"/>
      <c r="D80" s="44"/>
      <c r="E80" s="44"/>
      <c r="F80" s="3">
        <f>F79</f>
        <v>30</v>
      </c>
      <c r="G80" s="5"/>
      <c r="H80" s="29"/>
      <c r="I80" s="18"/>
      <c r="J80" s="3">
        <f>J79</f>
        <v>30</v>
      </c>
      <c r="K80" s="3"/>
      <c r="L80" s="3"/>
      <c r="M80" s="3"/>
      <c r="N80" s="155"/>
      <c r="O80" s="155"/>
      <c r="P80" s="155"/>
      <c r="Q80" s="155"/>
      <c r="R80" s="5"/>
      <c r="S80" s="51">
        <f>SUM(S74:S79)</f>
        <v>22793</v>
      </c>
      <c r="T80" s="43"/>
      <c r="U80" s="113"/>
      <c r="V80" s="113"/>
      <c r="W80" s="113"/>
      <c r="X80" s="113"/>
      <c r="Y80" s="113"/>
      <c r="Z80" s="29"/>
    </row>
    <row r="81" spans="1:25" ht="14.25" customHeight="1">
      <c r="A81" s="13"/>
      <c r="B81" s="13"/>
      <c r="C81" s="13"/>
      <c r="D81" s="14"/>
      <c r="E81" s="14"/>
      <c r="F81" s="17"/>
      <c r="G81" s="15"/>
      <c r="H81" s="119"/>
      <c r="I81" s="104"/>
      <c r="J81" s="17"/>
      <c r="K81" s="17"/>
      <c r="L81" s="17"/>
      <c r="M81" s="17"/>
      <c r="N81" s="15"/>
      <c r="O81" s="15"/>
      <c r="P81" s="15"/>
      <c r="Q81" s="15"/>
      <c r="R81" s="15"/>
      <c r="S81" s="75"/>
      <c r="T81" s="76"/>
      <c r="U81" s="116"/>
      <c r="V81" s="116"/>
      <c r="W81" s="116"/>
      <c r="X81" s="116"/>
      <c r="Y81" s="116"/>
    </row>
    <row r="82" spans="1:26" ht="13.5" customHeight="1">
      <c r="A82" s="170" t="s">
        <v>95</v>
      </c>
      <c r="B82" s="170"/>
      <c r="C82" s="170"/>
      <c r="D82" s="33" t="s">
        <v>10</v>
      </c>
      <c r="E82" s="44">
        <v>51</v>
      </c>
      <c r="F82" s="21">
        <v>3</v>
      </c>
      <c r="G82" s="5" t="s">
        <v>8</v>
      </c>
      <c r="H82" s="29" t="s">
        <v>63</v>
      </c>
      <c r="I82" s="7">
        <v>65.6</v>
      </c>
      <c r="J82" s="3">
        <v>6</v>
      </c>
      <c r="K82" s="22" t="s">
        <v>44</v>
      </c>
      <c r="L82" s="22" t="s">
        <v>44</v>
      </c>
      <c r="M82" s="3"/>
      <c r="N82" s="155"/>
      <c r="O82" s="155"/>
      <c r="P82" s="155"/>
      <c r="Q82" s="155"/>
      <c r="R82" s="5"/>
      <c r="S82" s="153">
        <v>4918</v>
      </c>
      <c r="T82" s="152">
        <v>0.7</v>
      </c>
      <c r="U82" s="113">
        <v>10100</v>
      </c>
      <c r="V82" s="113">
        <v>11700</v>
      </c>
      <c r="W82" s="113">
        <v>13400</v>
      </c>
      <c r="X82" s="113">
        <v>15100</v>
      </c>
      <c r="Y82" s="113">
        <v>37400</v>
      </c>
      <c r="Z82" s="29"/>
    </row>
    <row r="83" spans="1:26" ht="12">
      <c r="A83" s="170"/>
      <c r="B83" s="170"/>
      <c r="C83" s="170"/>
      <c r="D83" s="33" t="s">
        <v>13</v>
      </c>
      <c r="E83" s="44">
        <v>52</v>
      </c>
      <c r="F83" s="21">
        <v>2</v>
      </c>
      <c r="G83" s="5" t="s">
        <v>8</v>
      </c>
      <c r="H83" s="29" t="s">
        <v>63</v>
      </c>
      <c r="I83" s="7">
        <v>65.6</v>
      </c>
      <c r="J83" s="3">
        <v>4</v>
      </c>
      <c r="K83" s="22" t="s">
        <v>44</v>
      </c>
      <c r="L83" s="22" t="s">
        <v>44</v>
      </c>
      <c r="M83" s="3"/>
      <c r="N83" s="155"/>
      <c r="O83" s="155"/>
      <c r="P83" s="155"/>
      <c r="Q83" s="155"/>
      <c r="R83" s="5"/>
      <c r="S83" s="153"/>
      <c r="T83" s="152"/>
      <c r="U83" s="113">
        <v>10300</v>
      </c>
      <c r="V83" s="113">
        <v>11800</v>
      </c>
      <c r="W83" s="113">
        <v>13500</v>
      </c>
      <c r="X83" s="113">
        <v>15300</v>
      </c>
      <c r="Y83" s="113">
        <v>38300</v>
      </c>
      <c r="Z83" s="29"/>
    </row>
    <row r="84" spans="1:26" ht="18" customHeight="1">
      <c r="A84" s="155" t="s">
        <v>7</v>
      </c>
      <c r="B84" s="155"/>
      <c r="C84" s="155"/>
      <c r="D84" s="33"/>
      <c r="E84" s="44"/>
      <c r="F84" s="20">
        <v>5</v>
      </c>
      <c r="G84" s="5"/>
      <c r="H84" s="29"/>
      <c r="I84" s="7"/>
      <c r="J84" s="3">
        <f>SUM(J82:J83)</f>
        <v>10</v>
      </c>
      <c r="K84" s="22"/>
      <c r="L84" s="22"/>
      <c r="M84" s="3"/>
      <c r="N84" s="155"/>
      <c r="O84" s="155"/>
      <c r="P84" s="155"/>
      <c r="Q84" s="155"/>
      <c r="R84" s="5"/>
      <c r="S84" s="51"/>
      <c r="T84" s="79"/>
      <c r="U84" s="113"/>
      <c r="V84" s="113"/>
      <c r="W84" s="113"/>
      <c r="X84" s="113"/>
      <c r="Y84" s="113"/>
      <c r="Z84" s="29"/>
    </row>
    <row r="85" spans="1:26" ht="12">
      <c r="A85" s="170" t="s">
        <v>96</v>
      </c>
      <c r="B85" s="170"/>
      <c r="C85" s="170"/>
      <c r="D85" s="33" t="s">
        <v>15</v>
      </c>
      <c r="E85" s="44">
        <v>53</v>
      </c>
      <c r="F85" s="21">
        <v>3</v>
      </c>
      <c r="G85" s="5" t="s">
        <v>8</v>
      </c>
      <c r="H85" s="29" t="s">
        <v>63</v>
      </c>
      <c r="I85" s="7">
        <v>62.7</v>
      </c>
      <c r="J85" s="3">
        <v>6</v>
      </c>
      <c r="K85" s="22" t="s">
        <v>44</v>
      </c>
      <c r="L85" s="22" t="s">
        <v>44</v>
      </c>
      <c r="M85" s="3"/>
      <c r="N85" s="155"/>
      <c r="O85" s="155"/>
      <c r="P85" s="155"/>
      <c r="Q85" s="155"/>
      <c r="R85" s="5"/>
      <c r="S85" s="153">
        <v>6877</v>
      </c>
      <c r="T85" s="80">
        <v>0.7</v>
      </c>
      <c r="U85" s="113">
        <v>10500</v>
      </c>
      <c r="V85" s="113">
        <v>12200</v>
      </c>
      <c r="W85" s="113">
        <v>13900</v>
      </c>
      <c r="X85" s="113">
        <v>15700</v>
      </c>
      <c r="Y85" s="113">
        <v>37200</v>
      </c>
      <c r="Z85" s="29"/>
    </row>
    <row r="86" spans="1:26" ht="12">
      <c r="A86" s="170"/>
      <c r="B86" s="170"/>
      <c r="C86" s="170"/>
      <c r="D86" s="33" t="s">
        <v>20</v>
      </c>
      <c r="E86" s="44">
        <v>54</v>
      </c>
      <c r="F86" s="21">
        <v>4</v>
      </c>
      <c r="G86" s="5" t="s">
        <v>5</v>
      </c>
      <c r="H86" s="29" t="s">
        <v>63</v>
      </c>
      <c r="I86" s="7">
        <v>62.3</v>
      </c>
      <c r="J86" s="3">
        <v>4</v>
      </c>
      <c r="K86" s="22" t="s">
        <v>44</v>
      </c>
      <c r="L86" s="22" t="s">
        <v>44</v>
      </c>
      <c r="M86" s="3"/>
      <c r="N86" s="155"/>
      <c r="O86" s="155"/>
      <c r="P86" s="155"/>
      <c r="Q86" s="155"/>
      <c r="R86" s="5"/>
      <c r="S86" s="153"/>
      <c r="T86" s="81">
        <v>0.705</v>
      </c>
      <c r="U86" s="113">
        <v>11300</v>
      </c>
      <c r="V86" s="113">
        <v>13100</v>
      </c>
      <c r="W86" s="113">
        <v>14900</v>
      </c>
      <c r="X86" s="113">
        <v>16900</v>
      </c>
      <c r="Y86" s="113">
        <v>40500</v>
      </c>
      <c r="Z86" s="29"/>
    </row>
    <row r="87" spans="1:26" ht="19.5" customHeight="1">
      <c r="A87" s="155" t="s">
        <v>7</v>
      </c>
      <c r="B87" s="155"/>
      <c r="C87" s="155"/>
      <c r="D87" s="33"/>
      <c r="E87" s="44"/>
      <c r="F87" s="20">
        <v>7</v>
      </c>
      <c r="G87" s="5"/>
      <c r="H87" s="29"/>
      <c r="I87" s="7"/>
      <c r="J87" s="3">
        <f>SUM(J85:J86)</f>
        <v>10</v>
      </c>
      <c r="K87" s="22"/>
      <c r="L87" s="22"/>
      <c r="M87" s="3"/>
      <c r="N87" s="155"/>
      <c r="O87" s="155"/>
      <c r="P87" s="155"/>
      <c r="Q87" s="155"/>
      <c r="R87" s="5"/>
      <c r="S87" s="51"/>
      <c r="T87" s="82"/>
      <c r="U87" s="113"/>
      <c r="V87" s="113"/>
      <c r="W87" s="113"/>
      <c r="X87" s="113"/>
      <c r="Y87" s="113"/>
      <c r="Z87" s="29"/>
    </row>
    <row r="88" spans="1:26" ht="13.5">
      <c r="A88" s="170" t="s">
        <v>85</v>
      </c>
      <c r="B88" s="170"/>
      <c r="C88" s="170"/>
      <c r="D88" s="33" t="s">
        <v>10</v>
      </c>
      <c r="E88" s="44">
        <v>58</v>
      </c>
      <c r="F88" s="21">
        <v>4</v>
      </c>
      <c r="G88" s="5" t="s">
        <v>5</v>
      </c>
      <c r="H88" s="29" t="s">
        <v>111</v>
      </c>
      <c r="I88" s="7">
        <v>63.3</v>
      </c>
      <c r="J88" s="3">
        <v>4</v>
      </c>
      <c r="K88" s="22" t="s">
        <v>46</v>
      </c>
      <c r="L88" s="22"/>
      <c r="M88" s="3"/>
      <c r="N88" s="154"/>
      <c r="O88" s="154"/>
      <c r="P88" s="154"/>
      <c r="Q88" s="154"/>
      <c r="R88" s="90"/>
      <c r="S88" s="51">
        <v>2340</v>
      </c>
      <c r="T88" s="81">
        <v>0.705</v>
      </c>
      <c r="U88" s="113">
        <v>10300</v>
      </c>
      <c r="V88" s="113">
        <v>11900</v>
      </c>
      <c r="W88" s="113">
        <v>13600</v>
      </c>
      <c r="X88" s="113">
        <v>15300</v>
      </c>
      <c r="Y88" s="113">
        <v>30300</v>
      </c>
      <c r="Z88" s="29"/>
    </row>
    <row r="89" spans="1:26" ht="19.5" customHeight="1">
      <c r="A89" s="155" t="s">
        <v>7</v>
      </c>
      <c r="B89" s="155"/>
      <c r="C89" s="155"/>
      <c r="D89" s="44"/>
      <c r="E89" s="44"/>
      <c r="F89" s="3">
        <v>4</v>
      </c>
      <c r="G89" s="5"/>
      <c r="H89" s="29"/>
      <c r="I89" s="7"/>
      <c r="J89" s="3">
        <f>J88</f>
        <v>4</v>
      </c>
      <c r="K89" s="22"/>
      <c r="L89" s="22"/>
      <c r="M89" s="3"/>
      <c r="N89" s="154"/>
      <c r="O89" s="154"/>
      <c r="P89" s="154"/>
      <c r="Q89" s="154"/>
      <c r="R89" s="90"/>
      <c r="S89" s="51"/>
      <c r="T89" s="81"/>
      <c r="U89" s="113"/>
      <c r="V89" s="113"/>
      <c r="W89" s="113"/>
      <c r="X89" s="113"/>
      <c r="Y89" s="113"/>
      <c r="Z89" s="29"/>
    </row>
    <row r="90" spans="1:26" ht="12">
      <c r="A90" s="170" t="s">
        <v>86</v>
      </c>
      <c r="B90" s="170"/>
      <c r="C90" s="170"/>
      <c r="D90" s="33" t="s">
        <v>13</v>
      </c>
      <c r="E90" s="44">
        <v>58</v>
      </c>
      <c r="F90" s="21">
        <v>2</v>
      </c>
      <c r="G90" s="5" t="s">
        <v>5</v>
      </c>
      <c r="H90" s="29" t="s">
        <v>19</v>
      </c>
      <c r="I90" s="7">
        <v>62.3</v>
      </c>
      <c r="J90" s="3">
        <v>3</v>
      </c>
      <c r="K90" s="22"/>
      <c r="L90" s="22"/>
      <c r="M90" s="3"/>
      <c r="N90" s="154"/>
      <c r="O90" s="154"/>
      <c r="P90" s="154"/>
      <c r="Q90" s="154"/>
      <c r="R90" s="5"/>
      <c r="S90" s="51">
        <v>1228</v>
      </c>
      <c r="T90" s="82">
        <v>0.705</v>
      </c>
      <c r="U90" s="113">
        <v>10100</v>
      </c>
      <c r="V90" s="113">
        <v>11700</v>
      </c>
      <c r="W90" s="113">
        <v>13400</v>
      </c>
      <c r="X90" s="113">
        <v>15100</v>
      </c>
      <c r="Y90" s="113">
        <v>31900</v>
      </c>
      <c r="Z90" s="29"/>
    </row>
    <row r="91" spans="1:26" ht="18.75" customHeight="1">
      <c r="A91" s="155" t="s">
        <v>7</v>
      </c>
      <c r="B91" s="155"/>
      <c r="C91" s="155"/>
      <c r="D91" s="44"/>
      <c r="E91" s="44"/>
      <c r="F91" s="20">
        <v>2</v>
      </c>
      <c r="G91" s="5"/>
      <c r="H91" s="29"/>
      <c r="I91" s="7"/>
      <c r="J91" s="3">
        <f>SUM(J90:J90)</f>
        <v>3</v>
      </c>
      <c r="K91" s="22"/>
      <c r="L91" s="22"/>
      <c r="M91" s="3"/>
      <c r="N91" s="154"/>
      <c r="O91" s="154"/>
      <c r="P91" s="154"/>
      <c r="Q91" s="154"/>
      <c r="R91" s="5"/>
      <c r="S91" s="51"/>
      <c r="T91" s="79"/>
      <c r="U91" s="113"/>
      <c r="V91" s="113"/>
      <c r="W91" s="113"/>
      <c r="X91" s="113"/>
      <c r="Y91" s="113"/>
      <c r="Z91" s="29"/>
    </row>
    <row r="92" spans="1:26" ht="12">
      <c r="A92" s="170" t="s">
        <v>97</v>
      </c>
      <c r="B92" s="170"/>
      <c r="C92" s="170"/>
      <c r="D92" s="33" t="s">
        <v>26</v>
      </c>
      <c r="E92" s="44">
        <v>3</v>
      </c>
      <c r="F92" s="21">
        <v>6</v>
      </c>
      <c r="G92" s="5" t="s">
        <v>5</v>
      </c>
      <c r="H92" s="29" t="s">
        <v>34</v>
      </c>
      <c r="I92" s="7">
        <v>87.4</v>
      </c>
      <c r="J92" s="3">
        <v>6</v>
      </c>
      <c r="K92" s="22" t="s">
        <v>46</v>
      </c>
      <c r="L92" s="22" t="s">
        <v>46</v>
      </c>
      <c r="M92" s="3"/>
      <c r="N92" s="155"/>
      <c r="O92" s="155"/>
      <c r="P92" s="155"/>
      <c r="Q92" s="155"/>
      <c r="R92" s="5"/>
      <c r="S92" s="153">
        <v>11642</v>
      </c>
      <c r="T92" s="152">
        <v>0.71</v>
      </c>
      <c r="U92" s="113">
        <v>14800</v>
      </c>
      <c r="V92" s="113">
        <v>17000</v>
      </c>
      <c r="W92" s="113">
        <v>19500</v>
      </c>
      <c r="X92" s="113">
        <v>22000</v>
      </c>
      <c r="Y92" s="113">
        <v>46200</v>
      </c>
      <c r="Z92" s="29"/>
    </row>
    <row r="93" spans="1:26" ht="12">
      <c r="A93" s="170"/>
      <c r="B93" s="170"/>
      <c r="C93" s="170"/>
      <c r="D93" s="33" t="s">
        <v>26</v>
      </c>
      <c r="E93" s="44">
        <v>4</v>
      </c>
      <c r="F93" s="21">
        <v>10</v>
      </c>
      <c r="G93" s="5" t="s">
        <v>5</v>
      </c>
      <c r="H93" s="29" t="s">
        <v>34</v>
      </c>
      <c r="I93" s="7">
        <v>87.4</v>
      </c>
      <c r="J93" s="3">
        <v>10</v>
      </c>
      <c r="K93" s="22" t="s">
        <v>46</v>
      </c>
      <c r="L93" s="22" t="s">
        <v>46</v>
      </c>
      <c r="M93" s="3"/>
      <c r="N93" s="155"/>
      <c r="O93" s="155"/>
      <c r="P93" s="155"/>
      <c r="Q93" s="155"/>
      <c r="R93" s="5"/>
      <c r="S93" s="153"/>
      <c r="T93" s="152"/>
      <c r="U93" s="113">
        <v>14900</v>
      </c>
      <c r="V93" s="113">
        <v>17300</v>
      </c>
      <c r="W93" s="113">
        <v>19700</v>
      </c>
      <c r="X93" s="113">
        <v>22300</v>
      </c>
      <c r="Y93" s="113">
        <v>49800</v>
      </c>
      <c r="Z93" s="29"/>
    </row>
    <row r="94" spans="1:26" ht="17.25" customHeight="1">
      <c r="A94" s="155" t="s">
        <v>7</v>
      </c>
      <c r="B94" s="155"/>
      <c r="C94" s="155"/>
      <c r="D94" s="44"/>
      <c r="E94" s="44"/>
      <c r="F94" s="20">
        <v>16</v>
      </c>
      <c r="G94" s="5"/>
      <c r="H94" s="29"/>
      <c r="I94" s="7"/>
      <c r="J94" s="3">
        <f>SUM(J92:J93)</f>
        <v>16</v>
      </c>
      <c r="K94" s="22"/>
      <c r="L94" s="22"/>
      <c r="M94" s="3"/>
      <c r="N94" s="155"/>
      <c r="O94" s="155"/>
      <c r="P94" s="155"/>
      <c r="Q94" s="155"/>
      <c r="R94" s="5"/>
      <c r="S94" s="51"/>
      <c r="T94" s="79"/>
      <c r="U94" s="113"/>
      <c r="V94" s="113"/>
      <c r="W94" s="113"/>
      <c r="X94" s="113"/>
      <c r="Y94" s="113"/>
      <c r="Z94" s="29"/>
    </row>
    <row r="95" spans="1:26" ht="12">
      <c r="A95" s="170" t="s">
        <v>98</v>
      </c>
      <c r="B95" s="170"/>
      <c r="C95" s="170"/>
      <c r="D95" s="33" t="s">
        <v>26</v>
      </c>
      <c r="E95" s="44">
        <v>3</v>
      </c>
      <c r="F95" s="21">
        <v>1</v>
      </c>
      <c r="G95" s="5" t="s">
        <v>5</v>
      </c>
      <c r="H95" s="29" t="s">
        <v>34</v>
      </c>
      <c r="I95" s="7">
        <v>82.6</v>
      </c>
      <c r="J95" s="3">
        <v>1</v>
      </c>
      <c r="K95" s="22" t="s">
        <v>46</v>
      </c>
      <c r="L95" s="22" t="s">
        <v>46</v>
      </c>
      <c r="M95" s="3"/>
      <c r="N95" s="155"/>
      <c r="O95" s="155"/>
      <c r="P95" s="155"/>
      <c r="Q95" s="155"/>
      <c r="R95" s="5"/>
      <c r="S95" s="153">
        <v>2281</v>
      </c>
      <c r="T95" s="152">
        <v>0.71</v>
      </c>
      <c r="U95" s="113">
        <v>13800</v>
      </c>
      <c r="V95" s="113">
        <v>16000</v>
      </c>
      <c r="W95" s="113">
        <v>18300</v>
      </c>
      <c r="X95" s="113">
        <v>20600</v>
      </c>
      <c r="Y95" s="113">
        <v>44200</v>
      </c>
      <c r="Z95" s="29" t="s">
        <v>39</v>
      </c>
    </row>
    <row r="96" spans="1:26" ht="12">
      <c r="A96" s="170"/>
      <c r="B96" s="170"/>
      <c r="C96" s="170"/>
      <c r="D96" s="33" t="s">
        <v>26</v>
      </c>
      <c r="E96" s="44">
        <v>7</v>
      </c>
      <c r="F96" s="21">
        <v>3</v>
      </c>
      <c r="G96" s="5" t="s">
        <v>5</v>
      </c>
      <c r="H96" s="29" t="s">
        <v>34</v>
      </c>
      <c r="I96" s="7">
        <v>87.4</v>
      </c>
      <c r="J96" s="3">
        <v>3</v>
      </c>
      <c r="K96" s="22" t="s">
        <v>46</v>
      </c>
      <c r="L96" s="22" t="s">
        <v>46</v>
      </c>
      <c r="M96" s="3"/>
      <c r="N96" s="155"/>
      <c r="O96" s="155"/>
      <c r="P96" s="155"/>
      <c r="Q96" s="155"/>
      <c r="R96" s="5"/>
      <c r="S96" s="153"/>
      <c r="T96" s="152"/>
      <c r="U96" s="113">
        <v>15500</v>
      </c>
      <c r="V96" s="113">
        <v>17900</v>
      </c>
      <c r="W96" s="113">
        <v>20500</v>
      </c>
      <c r="X96" s="113">
        <v>23100</v>
      </c>
      <c r="Y96" s="113">
        <v>92300</v>
      </c>
      <c r="Z96" s="29"/>
    </row>
    <row r="97" spans="1:26" ht="20.25" customHeight="1">
      <c r="A97" s="155" t="s">
        <v>7</v>
      </c>
      <c r="B97" s="155"/>
      <c r="C97" s="155"/>
      <c r="D97" s="44"/>
      <c r="E97" s="44"/>
      <c r="F97" s="20">
        <v>4</v>
      </c>
      <c r="G97" s="5"/>
      <c r="H97" s="29"/>
      <c r="I97" s="7"/>
      <c r="J97" s="3">
        <f>SUM(J95:J96)</f>
        <v>4</v>
      </c>
      <c r="K97" s="22"/>
      <c r="L97" s="22"/>
      <c r="M97" s="3"/>
      <c r="N97" s="155"/>
      <c r="O97" s="155"/>
      <c r="P97" s="155"/>
      <c r="Q97" s="155"/>
      <c r="R97" s="5"/>
      <c r="S97" s="51"/>
      <c r="T97" s="79"/>
      <c r="U97" s="113"/>
      <c r="V97" s="113"/>
      <c r="W97" s="113"/>
      <c r="X97" s="113"/>
      <c r="Y97" s="113"/>
      <c r="Z97" s="29"/>
    </row>
    <row r="98" spans="1:26" ht="12">
      <c r="A98" s="170" t="s">
        <v>87</v>
      </c>
      <c r="B98" s="170"/>
      <c r="C98" s="170"/>
      <c r="D98" s="33" t="s">
        <v>26</v>
      </c>
      <c r="E98" s="44">
        <v>5</v>
      </c>
      <c r="F98" s="21">
        <v>2</v>
      </c>
      <c r="G98" s="5" t="s">
        <v>5</v>
      </c>
      <c r="H98" s="29" t="s">
        <v>34</v>
      </c>
      <c r="I98" s="7">
        <v>89</v>
      </c>
      <c r="J98" s="3">
        <v>2</v>
      </c>
      <c r="K98" s="22" t="s">
        <v>46</v>
      </c>
      <c r="L98" s="22" t="s">
        <v>46</v>
      </c>
      <c r="M98" s="3"/>
      <c r="N98" s="154"/>
      <c r="O98" s="154"/>
      <c r="P98" s="154"/>
      <c r="Q98" s="154"/>
      <c r="R98" s="5"/>
      <c r="S98" s="153">
        <v>2075</v>
      </c>
      <c r="T98" s="80">
        <v>0.7</v>
      </c>
      <c r="U98" s="113">
        <v>15100</v>
      </c>
      <c r="V98" s="113">
        <v>17400</v>
      </c>
      <c r="W98" s="113">
        <v>19900</v>
      </c>
      <c r="X98" s="113">
        <v>22500</v>
      </c>
      <c r="Y98" s="113">
        <v>56700</v>
      </c>
      <c r="Z98" s="29"/>
    </row>
    <row r="99" spans="1:26" ht="18" customHeight="1">
      <c r="A99" s="155" t="s">
        <v>7</v>
      </c>
      <c r="B99" s="155"/>
      <c r="C99" s="155"/>
      <c r="D99" s="44"/>
      <c r="E99" s="44"/>
      <c r="F99" s="20">
        <f>SUM(F98:F98)</f>
        <v>2</v>
      </c>
      <c r="G99" s="5"/>
      <c r="H99" s="29"/>
      <c r="I99" s="7"/>
      <c r="J99" s="3">
        <f>SUM(J98:J98)</f>
        <v>2</v>
      </c>
      <c r="K99" s="22"/>
      <c r="L99" s="22"/>
      <c r="M99" s="3"/>
      <c r="N99" s="154"/>
      <c r="O99" s="154"/>
      <c r="P99" s="154"/>
      <c r="Q99" s="154"/>
      <c r="R99" s="5"/>
      <c r="S99" s="153"/>
      <c r="T99" s="80"/>
      <c r="U99" s="83"/>
      <c r="V99" s="83"/>
      <c r="W99" s="83"/>
      <c r="X99" s="83"/>
      <c r="Y99" s="83"/>
      <c r="Z99" s="29"/>
    </row>
    <row r="100" spans="1:26" ht="22.5" customHeight="1">
      <c r="A100" s="154" t="s">
        <v>43</v>
      </c>
      <c r="B100" s="154"/>
      <c r="C100" s="154"/>
      <c r="D100" s="44"/>
      <c r="E100" s="44"/>
      <c r="F100" s="3">
        <f>F84+F87+F89+F91+F94+F97+F99</f>
        <v>40</v>
      </c>
      <c r="G100" s="5"/>
      <c r="H100" s="29"/>
      <c r="I100" s="7"/>
      <c r="J100" s="3">
        <f>J84+J87+J89+J91+J94+J97+J99</f>
        <v>49</v>
      </c>
      <c r="K100" s="22"/>
      <c r="L100" s="22"/>
      <c r="M100" s="3"/>
      <c r="N100" s="155"/>
      <c r="O100" s="155"/>
      <c r="P100" s="155"/>
      <c r="Q100" s="155"/>
      <c r="R100" s="5"/>
      <c r="S100" s="51">
        <f>S82+S85+S88+S90+S92+S95+S98</f>
        <v>31361</v>
      </c>
      <c r="T100" s="79"/>
      <c r="U100" s="83"/>
      <c r="V100" s="83"/>
      <c r="W100" s="83"/>
      <c r="X100" s="83"/>
      <c r="Y100" s="83"/>
      <c r="Z100" s="29"/>
    </row>
    <row r="101" spans="1:26" s="14" customFormat="1" ht="21.75" customHeight="1" thickBot="1">
      <c r="A101" s="97"/>
      <c r="B101" s="97"/>
      <c r="C101" s="97"/>
      <c r="D101" s="98"/>
      <c r="E101" s="98"/>
      <c r="F101" s="99"/>
      <c r="G101" s="100"/>
      <c r="H101" s="123"/>
      <c r="I101" s="105"/>
      <c r="J101" s="99"/>
      <c r="K101" s="99"/>
      <c r="L101" s="99"/>
      <c r="M101" s="99"/>
      <c r="N101" s="100"/>
      <c r="O101" s="100"/>
      <c r="P101" s="100"/>
      <c r="Q101" s="100"/>
      <c r="R101" s="100"/>
      <c r="S101" s="101"/>
      <c r="T101" s="102"/>
      <c r="U101" s="98"/>
      <c r="V101" s="98"/>
      <c r="W101" s="98"/>
      <c r="X101" s="98"/>
      <c r="Z101" s="119"/>
    </row>
    <row r="102" spans="1:25" ht="24" customHeight="1" thickBot="1">
      <c r="A102" s="184" t="s">
        <v>11</v>
      </c>
      <c r="B102" s="185"/>
      <c r="C102" s="185"/>
      <c r="D102" s="183"/>
      <c r="E102" s="183"/>
      <c r="F102" s="70">
        <f>F69+F80+F100</f>
        <v>153</v>
      </c>
      <c r="G102" s="71"/>
      <c r="H102" s="124"/>
      <c r="I102" s="71"/>
      <c r="J102" s="70">
        <f>J69+J80+J100</f>
        <v>473</v>
      </c>
      <c r="K102" s="50"/>
      <c r="L102" s="25"/>
      <c r="M102" s="25"/>
      <c r="N102" s="197"/>
      <c r="O102" s="198"/>
      <c r="P102" s="198"/>
      <c r="Q102" s="198"/>
      <c r="R102" s="72"/>
      <c r="S102" s="64">
        <f>S69+S80+S100</f>
        <v>124169.56999999999</v>
      </c>
      <c r="T102" s="65"/>
      <c r="U102" s="25"/>
      <c r="V102" s="25"/>
      <c r="W102" s="25"/>
      <c r="X102" s="84"/>
      <c r="Y102" s="14"/>
    </row>
    <row r="103" spans="1:25" ht="13.5">
      <c r="A103" s="13"/>
      <c r="B103" s="13"/>
      <c r="C103" s="13"/>
      <c r="D103" s="15"/>
      <c r="E103" s="15"/>
      <c r="F103" s="73"/>
      <c r="G103" s="14"/>
      <c r="H103" s="119"/>
      <c r="I103" s="14"/>
      <c r="J103" s="73"/>
      <c r="K103" s="14"/>
      <c r="L103" s="14"/>
      <c r="M103" s="14"/>
      <c r="N103" s="13"/>
      <c r="O103" s="74"/>
      <c r="P103" s="74"/>
      <c r="Q103" s="74"/>
      <c r="R103" s="23"/>
      <c r="S103" s="75"/>
      <c r="T103" s="76"/>
      <c r="U103" s="14"/>
      <c r="V103" s="14"/>
      <c r="W103" s="14"/>
      <c r="X103" s="14"/>
      <c r="Y103" s="14"/>
    </row>
    <row r="104" spans="1:27" ht="24" customHeight="1" thickBot="1">
      <c r="A104" s="1" t="s">
        <v>47</v>
      </c>
      <c r="B104"/>
      <c r="C104"/>
      <c r="D104"/>
      <c r="E104"/>
      <c r="F104"/>
      <c r="G104"/>
      <c r="H104" s="120"/>
      <c r="I104"/>
      <c r="J104"/>
      <c r="K104"/>
      <c r="L104"/>
      <c r="M104"/>
      <c r="N104"/>
      <c r="O104"/>
      <c r="P104"/>
      <c r="Q104"/>
      <c r="R104"/>
      <c r="S104"/>
      <c r="T104"/>
      <c r="U104" s="106"/>
      <c r="V104" s="106"/>
      <c r="W104" s="106"/>
      <c r="X104"/>
      <c r="Y104"/>
      <c r="Z104" s="120"/>
      <c r="AA104"/>
    </row>
    <row r="105" spans="1:27" ht="17.25" customHeight="1">
      <c r="A105" s="132" t="s">
        <v>99</v>
      </c>
      <c r="B105" s="133"/>
      <c r="C105" s="133"/>
      <c r="D105" s="133"/>
      <c r="E105" s="134"/>
      <c r="F105" s="135"/>
      <c r="G105" s="135"/>
      <c r="H105" s="135"/>
      <c r="I105" s="140" t="s">
        <v>100</v>
      </c>
      <c r="J105" s="141"/>
      <c r="K105" s="141"/>
      <c r="L105" s="141"/>
      <c r="M105" s="141"/>
      <c r="N105" s="141"/>
      <c r="O105" s="142"/>
      <c r="P105" s="142"/>
      <c r="Q105" s="142"/>
      <c r="R105" s="142"/>
      <c r="S105" s="142"/>
      <c r="T105" s="142"/>
      <c r="U105" s="142"/>
      <c r="V105" s="143"/>
      <c r="W105"/>
      <c r="X105"/>
      <c r="Y105"/>
      <c r="Z105" s="120"/>
      <c r="AA105"/>
    </row>
    <row r="106" spans="1:27" ht="16.5" customHeight="1">
      <c r="A106" s="168" t="s">
        <v>101</v>
      </c>
      <c r="B106" s="128"/>
      <c r="C106" s="128"/>
      <c r="D106" s="128"/>
      <c r="E106" s="169"/>
      <c r="F106" s="169"/>
      <c r="G106" s="169"/>
      <c r="H106" s="109">
        <v>0.6</v>
      </c>
      <c r="I106" s="144" t="s">
        <v>102</v>
      </c>
      <c r="J106" s="145"/>
      <c r="K106" s="145"/>
      <c r="L106" s="145"/>
      <c r="M106" s="145"/>
      <c r="N106" s="146"/>
      <c r="O106" s="146"/>
      <c r="P106" s="146"/>
      <c r="Q106" s="146"/>
      <c r="R106" s="146"/>
      <c r="S106" s="146"/>
      <c r="T106" s="146"/>
      <c r="U106" s="147"/>
      <c r="V106" s="110">
        <v>0.1</v>
      </c>
      <c r="W106"/>
      <c r="X106"/>
      <c r="Y106"/>
      <c r="Z106" s="120"/>
      <c r="AA106"/>
    </row>
    <row r="107" spans="1:27" ht="17.25" customHeight="1">
      <c r="A107" s="162" t="s">
        <v>103</v>
      </c>
      <c r="B107" s="127"/>
      <c r="C107" s="127"/>
      <c r="D107" s="127"/>
      <c r="E107" s="163"/>
      <c r="F107" s="163"/>
      <c r="G107" s="163"/>
      <c r="H107" s="109">
        <v>0.7</v>
      </c>
      <c r="I107" s="144" t="s">
        <v>104</v>
      </c>
      <c r="J107" s="145"/>
      <c r="K107" s="145"/>
      <c r="L107" s="145"/>
      <c r="M107" s="145"/>
      <c r="N107" s="146"/>
      <c r="O107" s="146"/>
      <c r="P107" s="146"/>
      <c r="Q107" s="146"/>
      <c r="R107" s="146"/>
      <c r="S107" s="146"/>
      <c r="T107" s="146"/>
      <c r="U107" s="147"/>
      <c r="V107" s="110">
        <v>0.1</v>
      </c>
      <c r="W107"/>
      <c r="X107"/>
      <c r="Y107"/>
      <c r="Z107" s="120"/>
      <c r="AA107"/>
    </row>
    <row r="108" spans="1:27" ht="18" customHeight="1" thickBot="1">
      <c r="A108" s="164" t="s">
        <v>105</v>
      </c>
      <c r="B108" s="165"/>
      <c r="C108" s="165"/>
      <c r="D108" s="165"/>
      <c r="E108" s="166"/>
      <c r="F108" s="166"/>
      <c r="G108" s="166"/>
      <c r="H108" s="111">
        <v>0.75</v>
      </c>
      <c r="I108" s="136" t="s">
        <v>106</v>
      </c>
      <c r="J108" s="137"/>
      <c r="K108" s="137"/>
      <c r="L108" s="137"/>
      <c r="M108" s="137"/>
      <c r="N108" s="138"/>
      <c r="O108" s="138"/>
      <c r="P108" s="138"/>
      <c r="Q108" s="138"/>
      <c r="R108" s="138"/>
      <c r="S108" s="138"/>
      <c r="T108" s="138"/>
      <c r="U108" s="139"/>
      <c r="V108" s="112">
        <v>0.03</v>
      </c>
      <c r="W108"/>
      <c r="X108"/>
      <c r="Y108"/>
      <c r="Z108" s="120"/>
      <c r="AA108"/>
    </row>
    <row r="109" spans="1:27" ht="13.5">
      <c r="A109"/>
      <c r="B109"/>
      <c r="C109"/>
      <c r="D109"/>
      <c r="E109"/>
      <c r="F109"/>
      <c r="G109"/>
      <c r="H109" s="120"/>
      <c r="I109"/>
      <c r="J109"/>
      <c r="K109"/>
      <c r="L109"/>
      <c r="M109"/>
      <c r="N109"/>
      <c r="O109"/>
      <c r="P109"/>
      <c r="Q109"/>
      <c r="R109"/>
      <c r="S109"/>
      <c r="T109"/>
      <c r="U109" s="106"/>
      <c r="V109" s="106"/>
      <c r="W109" s="106"/>
      <c r="X109"/>
      <c r="Y109"/>
      <c r="Z109" s="120"/>
      <c r="AA109"/>
    </row>
    <row r="110" spans="1:27" ht="24" customHeight="1" thickBot="1">
      <c r="A110" s="1" t="s">
        <v>66</v>
      </c>
      <c r="B110" s="2"/>
      <c r="C110" s="2"/>
      <c r="D110" s="2"/>
      <c r="E110" s="2"/>
      <c r="F110" s="2"/>
      <c r="G110" s="2"/>
      <c r="H110" s="117"/>
      <c r="I110" s="2"/>
      <c r="J110" s="2"/>
      <c r="K110" s="2"/>
      <c r="L110" s="2"/>
      <c r="M110" s="2"/>
      <c r="N110" s="2"/>
      <c r="O110"/>
      <c r="P110"/>
      <c r="Q110"/>
      <c r="R110"/>
      <c r="S110"/>
      <c r="T110"/>
      <c r="U110"/>
      <c r="V110"/>
      <c r="W110"/>
      <c r="X110"/>
      <c r="Y110"/>
      <c r="Z110" s="120"/>
      <c r="AA110"/>
    </row>
    <row r="111" spans="1:27" ht="17.25" customHeight="1">
      <c r="A111" s="91" t="s">
        <v>5</v>
      </c>
      <c r="B111" s="167" t="s">
        <v>133</v>
      </c>
      <c r="C111" s="167"/>
      <c r="D111" s="167"/>
      <c r="E111" s="167"/>
      <c r="F111" s="167"/>
      <c r="G111" s="167"/>
      <c r="H111" s="125">
        <f>SUMIF($G$5:$G$98,"木造",$J$5:$J$99)</f>
        <v>65</v>
      </c>
      <c r="I111" s="107" t="s">
        <v>67</v>
      </c>
      <c r="J111" s="140" t="s">
        <v>68</v>
      </c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87"/>
      <c r="V111" s="13"/>
      <c r="W111" s="13"/>
      <c r="X111" s="13"/>
      <c r="Y111" s="13"/>
      <c r="Z111" s="121"/>
      <c r="AA111" s="13"/>
    </row>
    <row r="112" spans="1:27" ht="18" customHeight="1">
      <c r="A112" s="92" t="s">
        <v>8</v>
      </c>
      <c r="B112" s="159" t="s">
        <v>69</v>
      </c>
      <c r="C112" s="160"/>
      <c r="D112" s="160"/>
      <c r="E112" s="160"/>
      <c r="F112" s="160"/>
      <c r="G112" s="161"/>
      <c r="H112" s="29">
        <f>SUMIF($G$5:$G$98,"簡平",$J$5:$J$99)</f>
        <v>225</v>
      </c>
      <c r="I112" s="33" t="s">
        <v>126</v>
      </c>
      <c r="J112" s="188" t="s">
        <v>70</v>
      </c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90"/>
      <c r="V112" s="15"/>
      <c r="W112" s="15"/>
      <c r="X112" s="15"/>
      <c r="Y112" s="15"/>
      <c r="Z112" s="122"/>
      <c r="AA112" s="16"/>
    </row>
    <row r="113" spans="1:27" ht="18.75" customHeight="1">
      <c r="A113" s="92" t="s">
        <v>9</v>
      </c>
      <c r="B113" s="159" t="s">
        <v>71</v>
      </c>
      <c r="C113" s="160"/>
      <c r="D113" s="160"/>
      <c r="E113" s="160"/>
      <c r="F113" s="160"/>
      <c r="G113" s="161"/>
      <c r="H113" s="29">
        <f>SUMIF($G$5:$G$98,"簡二",$J$5:$J$99)</f>
        <v>95</v>
      </c>
      <c r="I113" s="33" t="s">
        <v>127</v>
      </c>
      <c r="J113" s="188" t="s">
        <v>72</v>
      </c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90"/>
      <c r="V113" s="15"/>
      <c r="W113" s="15"/>
      <c r="X113" s="15"/>
      <c r="Y113" s="15"/>
      <c r="Z113" s="122"/>
      <c r="AA113" s="16"/>
    </row>
    <row r="114" spans="1:27" ht="18.75" customHeight="1">
      <c r="A114" s="92" t="s">
        <v>83</v>
      </c>
      <c r="B114" s="127" t="s">
        <v>134</v>
      </c>
      <c r="C114" s="127"/>
      <c r="D114" s="127"/>
      <c r="E114" s="127"/>
      <c r="F114" s="127"/>
      <c r="G114" s="127"/>
      <c r="H114" s="29">
        <f>SUMIF($G$5:$G$98,"耐二",$J$5:$J$99)</f>
        <v>0</v>
      </c>
      <c r="I114" s="108" t="s">
        <v>128</v>
      </c>
      <c r="J114" s="191" t="s">
        <v>73</v>
      </c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3"/>
      <c r="V114" s="15"/>
      <c r="W114" s="15"/>
      <c r="X114" s="15"/>
      <c r="Y114" s="15"/>
      <c r="Z114" s="122"/>
      <c r="AA114" s="16"/>
    </row>
    <row r="115" spans="1:21" ht="15.75" customHeight="1" thickBot="1">
      <c r="A115" s="93" t="s">
        <v>6</v>
      </c>
      <c r="B115" s="165" t="s">
        <v>74</v>
      </c>
      <c r="C115" s="165"/>
      <c r="D115" s="165"/>
      <c r="E115" s="165"/>
      <c r="F115" s="165"/>
      <c r="G115" s="165"/>
      <c r="H115" s="126">
        <f>SUMIF($G$5:$G$98,"中層",$J$5:$J$99)</f>
        <v>76</v>
      </c>
      <c r="I115" s="94" t="s">
        <v>129</v>
      </c>
      <c r="J115" s="194" t="s">
        <v>75</v>
      </c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6"/>
    </row>
    <row r="116" ht="17.25" customHeight="1"/>
    <row r="117" ht="14.25">
      <c r="A117" s="2" t="s">
        <v>108</v>
      </c>
    </row>
    <row r="118" ht="24" customHeight="1">
      <c r="A118" s="2" t="s">
        <v>109</v>
      </c>
    </row>
    <row r="119" ht="28.5" customHeight="1"/>
  </sheetData>
  <sheetProtection/>
  <mergeCells count="234">
    <mergeCell ref="J111:U111"/>
    <mergeCell ref="J112:U112"/>
    <mergeCell ref="J113:U113"/>
    <mergeCell ref="J114:U114"/>
    <mergeCell ref="J115:U115"/>
    <mergeCell ref="N66:O66"/>
    <mergeCell ref="N67:O67"/>
    <mergeCell ref="N98:Q99"/>
    <mergeCell ref="N100:Q100"/>
    <mergeCell ref="N102:Q102"/>
    <mergeCell ref="N51:O51"/>
    <mergeCell ref="N65:O65"/>
    <mergeCell ref="U1:X1"/>
    <mergeCell ref="U2:X2"/>
    <mergeCell ref="U71:X71"/>
    <mergeCell ref="N90:Q91"/>
    <mergeCell ref="N74:Q79"/>
    <mergeCell ref="N85:Q87"/>
    <mergeCell ref="N68:O68"/>
    <mergeCell ref="N56:O56"/>
    <mergeCell ref="D102:E102"/>
    <mergeCell ref="A99:C99"/>
    <mergeCell ref="A102:C102"/>
    <mergeCell ref="A100:C100"/>
    <mergeCell ref="X3:X4"/>
    <mergeCell ref="S23:S25"/>
    <mergeCell ref="S27:S31"/>
    <mergeCell ref="T30:T31"/>
    <mergeCell ref="T27:T28"/>
    <mergeCell ref="N64:O64"/>
    <mergeCell ref="N54:O54"/>
    <mergeCell ref="N63:O63"/>
    <mergeCell ref="W3:W4"/>
    <mergeCell ref="N41:O41"/>
    <mergeCell ref="N33:O33"/>
    <mergeCell ref="N40:O40"/>
    <mergeCell ref="N8:O8"/>
    <mergeCell ref="N15:O15"/>
    <mergeCell ref="N16:O16"/>
    <mergeCell ref="T49:T52"/>
    <mergeCell ref="T23:T25"/>
    <mergeCell ref="T33:T39"/>
    <mergeCell ref="N23:O23"/>
    <mergeCell ref="N25:O25"/>
    <mergeCell ref="T5:T21"/>
    <mergeCell ref="S2:S4"/>
    <mergeCell ref="P23:Q26"/>
    <mergeCell ref="P33:Q40"/>
    <mergeCell ref="N6:O6"/>
    <mergeCell ref="N7:O7"/>
    <mergeCell ref="U3:U4"/>
    <mergeCell ref="V3:V4"/>
    <mergeCell ref="T41:T48"/>
    <mergeCell ref="M3:M4"/>
    <mergeCell ref="N5:O5"/>
    <mergeCell ref="N31:O31"/>
    <mergeCell ref="N38:O38"/>
    <mergeCell ref="N36:O36"/>
    <mergeCell ref="P5:Q22"/>
    <mergeCell ref="S5:S21"/>
    <mergeCell ref="P54:Q64"/>
    <mergeCell ref="S41:S52"/>
    <mergeCell ref="S33:S39"/>
    <mergeCell ref="P27:Q32"/>
    <mergeCell ref="P41:Q53"/>
    <mergeCell ref="S54:S63"/>
    <mergeCell ref="A92:C93"/>
    <mergeCell ref="A82:C83"/>
    <mergeCell ref="N2:Q4"/>
    <mergeCell ref="N12:O12"/>
    <mergeCell ref="H2:H4"/>
    <mergeCell ref="I2:I4"/>
    <mergeCell ref="J2:J4"/>
    <mergeCell ref="K3:K4"/>
    <mergeCell ref="K2:M2"/>
    <mergeCell ref="L3:L4"/>
    <mergeCell ref="A94:C94"/>
    <mergeCell ref="E16:E18"/>
    <mergeCell ref="A89:C89"/>
    <mergeCell ref="A32:C32"/>
    <mergeCell ref="A74:C78"/>
    <mergeCell ref="A65:C67"/>
    <mergeCell ref="D16:D18"/>
    <mergeCell ref="A90:C90"/>
    <mergeCell ref="A88:C88"/>
    <mergeCell ref="A71:C73"/>
    <mergeCell ref="A2:C4"/>
    <mergeCell ref="D2:E4"/>
    <mergeCell ref="F2:F4"/>
    <mergeCell ref="G2:G4"/>
    <mergeCell ref="A85:C86"/>
    <mergeCell ref="A22:C22"/>
    <mergeCell ref="F71:F73"/>
    <mergeCell ref="G71:G73"/>
    <mergeCell ref="A68:C68"/>
    <mergeCell ref="A69:C69"/>
    <mergeCell ref="A87:C87"/>
    <mergeCell ref="A84:C84"/>
    <mergeCell ref="N71:Q73"/>
    <mergeCell ref="K16:K18"/>
    <mergeCell ref="K19:K21"/>
    <mergeCell ref="K71:M71"/>
    <mergeCell ref="A26:C26"/>
    <mergeCell ref="A27:C31"/>
    <mergeCell ref="A53:C53"/>
    <mergeCell ref="D71:E73"/>
    <mergeCell ref="K11:K12"/>
    <mergeCell ref="E19:E21"/>
    <mergeCell ref="F5:F10"/>
    <mergeCell ref="D11:D12"/>
    <mergeCell ref="L11:L12"/>
    <mergeCell ref="N69:O69"/>
    <mergeCell ref="N52:O52"/>
    <mergeCell ref="N49:O49"/>
    <mergeCell ref="N45:O45"/>
    <mergeCell ref="N47:O47"/>
    <mergeCell ref="F19:F21"/>
    <mergeCell ref="L19:L21"/>
    <mergeCell ref="K13:K15"/>
    <mergeCell ref="D13:D15"/>
    <mergeCell ref="E13:E15"/>
    <mergeCell ref="F16:F18"/>
    <mergeCell ref="L13:L15"/>
    <mergeCell ref="L16:L18"/>
    <mergeCell ref="M16:M18"/>
    <mergeCell ref="M19:M21"/>
    <mergeCell ref="A23:C25"/>
    <mergeCell ref="A5:C21"/>
    <mergeCell ref="D5:D10"/>
    <mergeCell ref="N10:O10"/>
    <mergeCell ref="E5:E10"/>
    <mergeCell ref="F13:F15"/>
    <mergeCell ref="E11:E12"/>
    <mergeCell ref="F11:F12"/>
    <mergeCell ref="A54:C63"/>
    <mergeCell ref="M5:M10"/>
    <mergeCell ref="N9:O9"/>
    <mergeCell ref="L5:L10"/>
    <mergeCell ref="N28:O28"/>
    <mergeCell ref="N34:O34"/>
    <mergeCell ref="N30:O30"/>
    <mergeCell ref="M13:M15"/>
    <mergeCell ref="N11:O11"/>
    <mergeCell ref="N19:O19"/>
    <mergeCell ref="N43:O43"/>
    <mergeCell ref="N26:O26"/>
    <mergeCell ref="N24:O24"/>
    <mergeCell ref="K5:K10"/>
    <mergeCell ref="N42:O42"/>
    <mergeCell ref="N46:O46"/>
    <mergeCell ref="N44:O44"/>
    <mergeCell ref="N22:O22"/>
    <mergeCell ref="N27:O27"/>
    <mergeCell ref="N18:O18"/>
    <mergeCell ref="N53:O53"/>
    <mergeCell ref="N39:O39"/>
    <mergeCell ref="A64:C64"/>
    <mergeCell ref="D19:D21"/>
    <mergeCell ref="A41:C52"/>
    <mergeCell ref="A33:C39"/>
    <mergeCell ref="A40:C40"/>
    <mergeCell ref="N60:O60"/>
    <mergeCell ref="N29:O29"/>
    <mergeCell ref="N48:O48"/>
    <mergeCell ref="T95:T96"/>
    <mergeCell ref="T82:T83"/>
    <mergeCell ref="P69:Q69"/>
    <mergeCell ref="P65:Q68"/>
    <mergeCell ref="S95:S96"/>
    <mergeCell ref="S71:S73"/>
    <mergeCell ref="T65:T67"/>
    <mergeCell ref="S65:S67"/>
    <mergeCell ref="N92:Q94"/>
    <mergeCell ref="N95:Q97"/>
    <mergeCell ref="J71:J73"/>
    <mergeCell ref="S82:S83"/>
    <mergeCell ref="T92:T93"/>
    <mergeCell ref="Z2:Z4"/>
    <mergeCell ref="Z71:Z73"/>
    <mergeCell ref="T2:T4"/>
    <mergeCell ref="N21:O21"/>
    <mergeCell ref="N50:O50"/>
    <mergeCell ref="M11:M12"/>
    <mergeCell ref="N13:O13"/>
    <mergeCell ref="B115:G115"/>
    <mergeCell ref="B114:G114"/>
    <mergeCell ref="B113:G113"/>
    <mergeCell ref="Y2:Y4"/>
    <mergeCell ref="Y71:Y73"/>
    <mergeCell ref="A97:C97"/>
    <mergeCell ref="A95:C96"/>
    <mergeCell ref="A98:C98"/>
    <mergeCell ref="H71:H73"/>
    <mergeCell ref="I71:I73"/>
    <mergeCell ref="A91:C91"/>
    <mergeCell ref="S92:S93"/>
    <mergeCell ref="W72:W73"/>
    <mergeCell ref="X72:X73"/>
    <mergeCell ref="T74:T75"/>
    <mergeCell ref="S85:S86"/>
    <mergeCell ref="N80:Q80"/>
    <mergeCell ref="N88:Q89"/>
    <mergeCell ref="N82:Q84"/>
    <mergeCell ref="S74:S78"/>
    <mergeCell ref="A80:C80"/>
    <mergeCell ref="A79:C79"/>
    <mergeCell ref="K72:K73"/>
    <mergeCell ref="L72:L73"/>
    <mergeCell ref="M72:M73"/>
    <mergeCell ref="B112:G112"/>
    <mergeCell ref="A107:G107"/>
    <mergeCell ref="A108:G108"/>
    <mergeCell ref="B111:G111"/>
    <mergeCell ref="A106:G106"/>
    <mergeCell ref="A105:H105"/>
    <mergeCell ref="I108:U108"/>
    <mergeCell ref="I105:V105"/>
    <mergeCell ref="I107:U107"/>
    <mergeCell ref="I106:U106"/>
    <mergeCell ref="T71:T73"/>
    <mergeCell ref="U72:U73"/>
    <mergeCell ref="T76:T78"/>
    <mergeCell ref="V72:V73"/>
    <mergeCell ref="S98:S99"/>
    <mergeCell ref="N35:O35"/>
    <mergeCell ref="N32:O32"/>
    <mergeCell ref="T54:T63"/>
    <mergeCell ref="N55:O55"/>
    <mergeCell ref="N57:O57"/>
    <mergeCell ref="N58:O58"/>
    <mergeCell ref="N59:O59"/>
    <mergeCell ref="N61:O61"/>
    <mergeCell ref="N62:O62"/>
    <mergeCell ref="N37:O37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  <rowBreaks count="1" manualBreakCount="1">
    <brk id="6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50390625" style="1" customWidth="1"/>
    <col min="3" max="3" width="5.875" style="1" customWidth="1"/>
    <col min="4" max="4" width="3.125" style="1" customWidth="1"/>
    <col min="5" max="5" width="3.00390625" style="1" customWidth="1"/>
    <col min="6" max="6" width="4.125" style="1" customWidth="1"/>
    <col min="7" max="7" width="4.50390625" style="1" customWidth="1"/>
    <col min="8" max="8" width="6.625" style="1" customWidth="1"/>
    <col min="9" max="9" width="6.375" style="1" customWidth="1"/>
    <col min="10" max="13" width="4.50390625" style="1" customWidth="1"/>
    <col min="14" max="15" width="7.625" style="1" customWidth="1"/>
    <col min="16" max="16384" width="9.00390625" style="1" customWidth="1"/>
  </cols>
  <sheetData>
    <row r="1" s="2" customFormat="1" ht="41.25" customHeight="1" thickBot="1">
      <c r="A1" s="2" t="s">
        <v>115</v>
      </c>
    </row>
    <row r="2" spans="1:16" ht="19.5" customHeight="1">
      <c r="A2" s="224" t="s">
        <v>0</v>
      </c>
      <c r="B2" s="225"/>
      <c r="C2" s="226"/>
      <c r="D2" s="215" t="s">
        <v>1</v>
      </c>
      <c r="E2" s="216"/>
      <c r="F2" s="221" t="s">
        <v>27</v>
      </c>
      <c r="G2" s="221" t="s">
        <v>2</v>
      </c>
      <c r="H2" s="221" t="s">
        <v>3</v>
      </c>
      <c r="I2" s="237" t="s">
        <v>12</v>
      </c>
      <c r="J2" s="221" t="s">
        <v>4</v>
      </c>
      <c r="K2" s="201" t="s">
        <v>36</v>
      </c>
      <c r="L2" s="201"/>
      <c r="M2" s="210"/>
      <c r="N2" s="201" t="s">
        <v>49</v>
      </c>
      <c r="O2" s="45" t="s">
        <v>84</v>
      </c>
      <c r="P2" s="46"/>
    </row>
    <row r="3" spans="1:16" ht="15.75" customHeight="1">
      <c r="A3" s="227"/>
      <c r="B3" s="228"/>
      <c r="C3" s="229"/>
      <c r="D3" s="217"/>
      <c r="E3" s="218"/>
      <c r="F3" s="222"/>
      <c r="G3" s="222"/>
      <c r="H3" s="222"/>
      <c r="I3" s="238"/>
      <c r="J3" s="222"/>
      <c r="K3" s="204" t="s">
        <v>35</v>
      </c>
      <c r="L3" s="206" t="s">
        <v>37</v>
      </c>
      <c r="M3" s="208" t="s">
        <v>38</v>
      </c>
      <c r="N3" s="155"/>
      <c r="O3" s="202" t="s">
        <v>48</v>
      </c>
      <c r="P3" s="203"/>
    </row>
    <row r="4" spans="1:16" ht="20.25" customHeight="1">
      <c r="A4" s="230"/>
      <c r="B4" s="231"/>
      <c r="C4" s="220"/>
      <c r="D4" s="219"/>
      <c r="E4" s="220"/>
      <c r="F4" s="223"/>
      <c r="G4" s="239"/>
      <c r="H4" s="239"/>
      <c r="I4" s="205"/>
      <c r="J4" s="239"/>
      <c r="K4" s="205"/>
      <c r="L4" s="207"/>
      <c r="M4" s="209"/>
      <c r="N4" s="155"/>
      <c r="O4" s="202"/>
      <c r="P4" s="203"/>
    </row>
    <row r="5" spans="1:16" ht="24.75" customHeight="1">
      <c r="A5" s="199" t="s">
        <v>57</v>
      </c>
      <c r="B5" s="189"/>
      <c r="C5" s="200"/>
      <c r="D5" s="8" t="s">
        <v>56</v>
      </c>
      <c r="E5" s="34">
        <v>9</v>
      </c>
      <c r="F5" s="36">
        <v>2</v>
      </c>
      <c r="G5" s="5" t="s">
        <v>5</v>
      </c>
      <c r="H5" s="5" t="s">
        <v>81</v>
      </c>
      <c r="I5" s="7">
        <v>57.27</v>
      </c>
      <c r="J5" s="3">
        <v>2</v>
      </c>
      <c r="K5" s="40" t="s">
        <v>54</v>
      </c>
      <c r="L5" s="40" t="s">
        <v>54</v>
      </c>
      <c r="M5" s="47"/>
      <c r="N5" s="51">
        <v>208.25</v>
      </c>
      <c r="O5" s="52">
        <v>31000</v>
      </c>
      <c r="P5" s="38"/>
    </row>
    <row r="6" spans="1:16" ht="24.75" customHeight="1">
      <c r="A6" s="214" t="s">
        <v>7</v>
      </c>
      <c r="B6" s="155"/>
      <c r="C6" s="155"/>
      <c r="D6" s="8"/>
      <c r="E6" s="34"/>
      <c r="F6" s="3">
        <f>F5</f>
        <v>2</v>
      </c>
      <c r="G6" s="33"/>
      <c r="H6" s="33"/>
      <c r="I6" s="35"/>
      <c r="J6" s="3">
        <f>J5</f>
        <v>2</v>
      </c>
      <c r="K6" s="22"/>
      <c r="L6" s="22"/>
      <c r="M6" s="48"/>
      <c r="N6" s="51"/>
      <c r="O6" s="52"/>
      <c r="P6" s="38"/>
    </row>
    <row r="7" spans="1:16" ht="24.75" customHeight="1">
      <c r="A7" s="211" t="s">
        <v>58</v>
      </c>
      <c r="B7" s="212"/>
      <c r="C7" s="213"/>
      <c r="D7" s="8" t="s">
        <v>56</v>
      </c>
      <c r="E7" s="34">
        <v>11</v>
      </c>
      <c r="F7" s="36">
        <v>1</v>
      </c>
      <c r="G7" s="5" t="s">
        <v>83</v>
      </c>
      <c r="H7" s="29" t="s">
        <v>82</v>
      </c>
      <c r="I7" s="7">
        <v>60</v>
      </c>
      <c r="J7" s="3">
        <v>4</v>
      </c>
      <c r="K7" s="40" t="s">
        <v>54</v>
      </c>
      <c r="L7" s="40" t="s">
        <v>54</v>
      </c>
      <c r="M7" s="47"/>
      <c r="N7" s="51">
        <v>858.23</v>
      </c>
      <c r="O7" s="52">
        <v>31000</v>
      </c>
      <c r="P7" s="38"/>
    </row>
    <row r="8" spans="1:16" ht="24.75" customHeight="1">
      <c r="A8" s="214" t="s">
        <v>7</v>
      </c>
      <c r="B8" s="155"/>
      <c r="C8" s="155"/>
      <c r="D8" s="8"/>
      <c r="E8" s="34"/>
      <c r="F8" s="3">
        <f>F7</f>
        <v>1</v>
      </c>
      <c r="G8" s="33"/>
      <c r="H8" s="33"/>
      <c r="I8" s="35"/>
      <c r="J8" s="3">
        <f>J7</f>
        <v>4</v>
      </c>
      <c r="K8" s="22"/>
      <c r="L8" s="22"/>
      <c r="M8" s="48"/>
      <c r="N8" s="51"/>
      <c r="O8" s="52"/>
      <c r="P8" s="38"/>
    </row>
    <row r="9" spans="1:16" ht="24.75" customHeight="1">
      <c r="A9" s="246" t="s">
        <v>59</v>
      </c>
      <c r="B9" s="176"/>
      <c r="C9" s="176"/>
      <c r="D9" s="8" t="s">
        <v>56</v>
      </c>
      <c r="E9" s="34">
        <v>9</v>
      </c>
      <c r="F9" s="36">
        <v>2</v>
      </c>
      <c r="G9" s="5" t="s">
        <v>5</v>
      </c>
      <c r="H9" s="5" t="s">
        <v>81</v>
      </c>
      <c r="I9" s="7">
        <v>57.27</v>
      </c>
      <c r="J9" s="3">
        <v>2</v>
      </c>
      <c r="K9" s="40" t="s">
        <v>54</v>
      </c>
      <c r="L9" s="40" t="s">
        <v>54</v>
      </c>
      <c r="M9" s="48"/>
      <c r="N9" s="153">
        <v>3649.89</v>
      </c>
      <c r="O9" s="52">
        <v>31000</v>
      </c>
      <c r="P9" s="38"/>
    </row>
    <row r="10" spans="1:16" ht="24.75" customHeight="1">
      <c r="A10" s="246"/>
      <c r="B10" s="176"/>
      <c r="C10" s="176"/>
      <c r="D10" s="8" t="s">
        <v>56</v>
      </c>
      <c r="E10" s="34">
        <v>11</v>
      </c>
      <c r="F10" s="36">
        <v>2</v>
      </c>
      <c r="G10" s="5" t="s">
        <v>5</v>
      </c>
      <c r="H10" s="29" t="s">
        <v>82</v>
      </c>
      <c r="I10" s="7">
        <v>82</v>
      </c>
      <c r="J10" s="3">
        <v>2</v>
      </c>
      <c r="K10" s="40" t="s">
        <v>54</v>
      </c>
      <c r="L10" s="40" t="s">
        <v>54</v>
      </c>
      <c r="M10" s="48"/>
      <c r="N10" s="153"/>
      <c r="O10" s="52">
        <v>36000</v>
      </c>
      <c r="P10" s="38"/>
    </row>
    <row r="11" spans="1:16" ht="24.75" customHeight="1">
      <c r="A11" s="246"/>
      <c r="B11" s="176"/>
      <c r="C11" s="176"/>
      <c r="D11" s="8" t="s">
        <v>56</v>
      </c>
      <c r="E11" s="34">
        <v>12</v>
      </c>
      <c r="F11" s="36">
        <v>2</v>
      </c>
      <c r="G11" s="5" t="s">
        <v>5</v>
      </c>
      <c r="H11" s="29" t="s">
        <v>82</v>
      </c>
      <c r="I11" s="7">
        <v>82</v>
      </c>
      <c r="J11" s="3">
        <v>2</v>
      </c>
      <c r="K11" s="40" t="s">
        <v>54</v>
      </c>
      <c r="L11" s="40" t="s">
        <v>54</v>
      </c>
      <c r="M11" s="48"/>
      <c r="N11" s="153"/>
      <c r="O11" s="52">
        <v>36000</v>
      </c>
      <c r="P11" s="38"/>
    </row>
    <row r="12" spans="1:16" ht="24.75" customHeight="1">
      <c r="A12" s="246"/>
      <c r="B12" s="176"/>
      <c r="C12" s="176"/>
      <c r="D12" s="8" t="s">
        <v>56</v>
      </c>
      <c r="E12" s="34">
        <v>13</v>
      </c>
      <c r="F12" s="36">
        <v>2</v>
      </c>
      <c r="G12" s="5" t="s">
        <v>5</v>
      </c>
      <c r="H12" s="29" t="s">
        <v>82</v>
      </c>
      <c r="I12" s="7">
        <v>82</v>
      </c>
      <c r="J12" s="3">
        <v>2</v>
      </c>
      <c r="K12" s="40" t="s">
        <v>54</v>
      </c>
      <c r="L12" s="40" t="s">
        <v>54</v>
      </c>
      <c r="M12" s="48"/>
      <c r="N12" s="153"/>
      <c r="O12" s="52">
        <v>36000</v>
      </c>
      <c r="P12" s="38"/>
    </row>
    <row r="13" spans="1:16" ht="24.75" customHeight="1">
      <c r="A13" s="214" t="s">
        <v>7</v>
      </c>
      <c r="B13" s="155"/>
      <c r="C13" s="155"/>
      <c r="D13" s="8"/>
      <c r="E13" s="34"/>
      <c r="F13" s="3">
        <f>SUM(F9:F12)</f>
        <v>8</v>
      </c>
      <c r="G13" s="33"/>
      <c r="H13" s="33"/>
      <c r="I13" s="35"/>
      <c r="J13" s="3">
        <f>SUM(J9:J12)</f>
        <v>8</v>
      </c>
      <c r="K13" s="22"/>
      <c r="L13" s="22"/>
      <c r="M13" s="48"/>
      <c r="N13" s="51"/>
      <c r="O13" s="52"/>
      <c r="P13" s="38"/>
    </row>
    <row r="14" spans="1:16" ht="24.75" customHeight="1">
      <c r="A14" s="240" t="s">
        <v>60</v>
      </c>
      <c r="B14" s="241"/>
      <c r="C14" s="242"/>
      <c r="D14" s="8" t="s">
        <v>56</v>
      </c>
      <c r="E14" s="34">
        <v>11</v>
      </c>
      <c r="F14" s="36">
        <v>1</v>
      </c>
      <c r="G14" s="5" t="s">
        <v>5</v>
      </c>
      <c r="H14" s="29" t="s">
        <v>82</v>
      </c>
      <c r="I14" s="7">
        <v>82</v>
      </c>
      <c r="J14" s="3">
        <v>1</v>
      </c>
      <c r="K14" s="40" t="s">
        <v>54</v>
      </c>
      <c r="L14" s="40" t="s">
        <v>54</v>
      </c>
      <c r="M14" s="48"/>
      <c r="N14" s="153">
        <v>903.85</v>
      </c>
      <c r="O14" s="52">
        <v>36000</v>
      </c>
      <c r="P14" s="38"/>
    </row>
    <row r="15" spans="1:16" ht="24.75" customHeight="1">
      <c r="A15" s="243"/>
      <c r="B15" s="244"/>
      <c r="C15" s="245"/>
      <c r="D15" s="8" t="s">
        <v>56</v>
      </c>
      <c r="E15" s="34">
        <v>12</v>
      </c>
      <c r="F15" s="36">
        <v>1</v>
      </c>
      <c r="G15" s="5" t="s">
        <v>5</v>
      </c>
      <c r="H15" s="29" t="s">
        <v>82</v>
      </c>
      <c r="I15" s="7">
        <v>82</v>
      </c>
      <c r="J15" s="3">
        <v>1</v>
      </c>
      <c r="K15" s="40" t="s">
        <v>54</v>
      </c>
      <c r="L15" s="40" t="s">
        <v>54</v>
      </c>
      <c r="M15" s="48"/>
      <c r="N15" s="153"/>
      <c r="O15" s="52">
        <v>36000</v>
      </c>
      <c r="P15" s="38"/>
    </row>
    <row r="16" spans="1:16" ht="24.75" customHeight="1">
      <c r="A16" s="214" t="s">
        <v>7</v>
      </c>
      <c r="B16" s="155"/>
      <c r="C16" s="155"/>
      <c r="D16" s="8"/>
      <c r="E16" s="11"/>
      <c r="F16" s="36">
        <f>F14+F15</f>
        <v>2</v>
      </c>
      <c r="G16" s="5"/>
      <c r="H16" s="5"/>
      <c r="I16" s="7"/>
      <c r="J16" s="36">
        <f>J14+J15</f>
        <v>2</v>
      </c>
      <c r="K16" s="22"/>
      <c r="L16" s="22"/>
      <c r="M16" s="48"/>
      <c r="N16" s="51"/>
      <c r="O16" s="52"/>
      <c r="P16" s="38"/>
    </row>
    <row r="17" spans="1:16" ht="24.75" customHeight="1" thickBot="1">
      <c r="A17" s="235" t="s">
        <v>32</v>
      </c>
      <c r="B17" s="236"/>
      <c r="C17" s="236"/>
      <c r="D17" s="10"/>
      <c r="E17" s="12"/>
      <c r="F17" s="37">
        <f>F6+F8+F13+F16</f>
        <v>13</v>
      </c>
      <c r="G17" s="6"/>
      <c r="H17" s="6"/>
      <c r="I17" s="19"/>
      <c r="J17" s="37">
        <f>J6+J8+J13+J16</f>
        <v>16</v>
      </c>
      <c r="K17" s="41"/>
      <c r="L17" s="41"/>
      <c r="M17" s="49"/>
      <c r="N17" s="53">
        <f>SUM(N5:N16)</f>
        <v>5620.22</v>
      </c>
      <c r="O17" s="54"/>
      <c r="P17" s="38"/>
    </row>
    <row r="18" spans="1:16" ht="24.75" customHeight="1" thickBot="1">
      <c r="A18" s="24"/>
      <c r="B18" s="24"/>
      <c r="C18" s="24"/>
      <c r="D18" s="25"/>
      <c r="E18" s="25"/>
      <c r="F18" s="26"/>
      <c r="G18" s="27"/>
      <c r="H18" s="27"/>
      <c r="I18" s="28"/>
      <c r="J18" s="26"/>
      <c r="K18" s="26"/>
      <c r="L18" s="26"/>
      <c r="M18" s="26"/>
      <c r="N18" s="57"/>
      <c r="O18" s="58"/>
      <c r="P18" s="38"/>
    </row>
    <row r="19" spans="1:16" ht="24.75" customHeight="1">
      <c r="A19" s="246" t="s">
        <v>61</v>
      </c>
      <c r="B19" s="176"/>
      <c r="C19" s="176"/>
      <c r="D19" s="8" t="s">
        <v>56</v>
      </c>
      <c r="E19" s="11">
        <v>12</v>
      </c>
      <c r="F19" s="21">
        <v>1</v>
      </c>
      <c r="G19" s="5" t="s">
        <v>83</v>
      </c>
      <c r="H19" s="5" t="s">
        <v>63</v>
      </c>
      <c r="I19" s="7">
        <v>72</v>
      </c>
      <c r="J19" s="3">
        <v>8</v>
      </c>
      <c r="K19" s="40" t="s">
        <v>46</v>
      </c>
      <c r="L19" s="40" t="s">
        <v>46</v>
      </c>
      <c r="M19" s="48"/>
      <c r="N19" s="55"/>
      <c r="O19" s="56">
        <v>35000</v>
      </c>
      <c r="P19" s="38"/>
    </row>
    <row r="20" spans="1:16" ht="24.75" customHeight="1">
      <c r="A20" s="214" t="s">
        <v>7</v>
      </c>
      <c r="B20" s="155"/>
      <c r="C20" s="155"/>
      <c r="D20" s="9"/>
      <c r="E20" s="11"/>
      <c r="F20" s="3">
        <v>1</v>
      </c>
      <c r="G20" s="5"/>
      <c r="H20" s="5"/>
      <c r="I20" s="7"/>
      <c r="J20" s="3">
        <f>J19</f>
        <v>8</v>
      </c>
      <c r="K20" s="22"/>
      <c r="L20" s="22"/>
      <c r="M20" s="48"/>
      <c r="N20" s="51"/>
      <c r="O20" s="52"/>
      <c r="P20" s="38"/>
    </row>
    <row r="21" spans="1:16" ht="24.75" customHeight="1">
      <c r="A21" s="247" t="s">
        <v>62</v>
      </c>
      <c r="B21" s="154"/>
      <c r="C21" s="154"/>
      <c r="D21" s="8" t="s">
        <v>55</v>
      </c>
      <c r="E21" s="11">
        <v>51</v>
      </c>
      <c r="F21" s="21">
        <v>1</v>
      </c>
      <c r="G21" s="5" t="s">
        <v>5</v>
      </c>
      <c r="H21" s="5" t="s">
        <v>64</v>
      </c>
      <c r="I21" s="7"/>
      <c r="J21" s="3">
        <v>1</v>
      </c>
      <c r="K21" s="22" t="s">
        <v>65</v>
      </c>
      <c r="L21" s="22"/>
      <c r="M21" s="48"/>
      <c r="N21" s="51"/>
      <c r="O21" s="52">
        <v>10000</v>
      </c>
      <c r="P21" s="38"/>
    </row>
    <row r="22" spans="1:16" ht="24.75" customHeight="1">
      <c r="A22" s="214" t="s">
        <v>7</v>
      </c>
      <c r="B22" s="155"/>
      <c r="C22" s="155"/>
      <c r="D22" s="9"/>
      <c r="E22" s="11"/>
      <c r="F22" s="20">
        <v>1</v>
      </c>
      <c r="G22" s="5"/>
      <c r="H22" s="5"/>
      <c r="I22" s="7"/>
      <c r="J22" s="3">
        <v>1</v>
      </c>
      <c r="K22" s="22"/>
      <c r="L22" s="22"/>
      <c r="M22" s="48"/>
      <c r="N22" s="51"/>
      <c r="O22" s="52"/>
      <c r="P22" s="38"/>
    </row>
    <row r="23" spans="1:16" ht="24.75" customHeight="1">
      <c r="A23" s="211" t="s">
        <v>116</v>
      </c>
      <c r="B23" s="212"/>
      <c r="C23" s="213"/>
      <c r="D23" s="87" t="s">
        <v>117</v>
      </c>
      <c r="E23" s="67">
        <v>25</v>
      </c>
      <c r="F23" s="88">
        <v>3</v>
      </c>
      <c r="G23" s="63" t="s">
        <v>5</v>
      </c>
      <c r="H23" s="63" t="s">
        <v>120</v>
      </c>
      <c r="I23" s="69"/>
      <c r="J23" s="68">
        <v>3</v>
      </c>
      <c r="K23" s="22" t="s">
        <v>44</v>
      </c>
      <c r="L23" s="62"/>
      <c r="M23" s="89"/>
      <c r="N23" s="53"/>
      <c r="O23" s="54">
        <v>31000</v>
      </c>
      <c r="P23" s="38"/>
    </row>
    <row r="24" spans="1:16" ht="24.75" customHeight="1">
      <c r="A24" s="199"/>
      <c r="B24" s="189"/>
      <c r="C24" s="200"/>
      <c r="D24" s="66"/>
      <c r="E24" s="67"/>
      <c r="F24" s="88">
        <f>F23</f>
        <v>3</v>
      </c>
      <c r="G24" s="63"/>
      <c r="H24" s="63"/>
      <c r="I24" s="69"/>
      <c r="J24" s="68">
        <f>J23</f>
        <v>3</v>
      </c>
      <c r="K24" s="62"/>
      <c r="L24" s="62"/>
      <c r="M24" s="89"/>
      <c r="N24" s="53"/>
      <c r="O24" s="54"/>
      <c r="P24" s="38"/>
    </row>
    <row r="25" spans="1:16" ht="24.75" customHeight="1">
      <c r="A25" s="199" t="s">
        <v>118</v>
      </c>
      <c r="B25" s="189"/>
      <c r="C25" s="200"/>
      <c r="D25" s="87" t="s">
        <v>114</v>
      </c>
      <c r="E25" s="67">
        <v>26</v>
      </c>
      <c r="F25" s="88">
        <v>2</v>
      </c>
      <c r="G25" s="63" t="s">
        <v>5</v>
      </c>
      <c r="H25" s="63" t="s">
        <v>119</v>
      </c>
      <c r="I25" s="69"/>
      <c r="J25" s="68">
        <v>2</v>
      </c>
      <c r="K25" s="22" t="s">
        <v>44</v>
      </c>
      <c r="L25" s="62"/>
      <c r="M25" s="89"/>
      <c r="N25" s="53"/>
      <c r="O25" s="54">
        <v>10000</v>
      </c>
      <c r="P25" s="38"/>
    </row>
    <row r="26" spans="1:16" ht="24.75" customHeight="1">
      <c r="A26" s="199"/>
      <c r="B26" s="189"/>
      <c r="C26" s="200"/>
      <c r="D26" s="66"/>
      <c r="E26" s="67"/>
      <c r="F26" s="88">
        <f>F25</f>
        <v>2</v>
      </c>
      <c r="G26" s="63"/>
      <c r="H26" s="63"/>
      <c r="I26" s="69"/>
      <c r="J26" s="68">
        <f>J25</f>
        <v>2</v>
      </c>
      <c r="K26" s="62"/>
      <c r="L26" s="62"/>
      <c r="M26" s="89"/>
      <c r="N26" s="53"/>
      <c r="O26" s="54"/>
      <c r="P26" s="38"/>
    </row>
    <row r="27" spans="1:16" ht="24.75" customHeight="1" thickBot="1">
      <c r="A27" s="235" t="s">
        <v>43</v>
      </c>
      <c r="B27" s="236"/>
      <c r="C27" s="236"/>
      <c r="D27" s="10"/>
      <c r="E27" s="12"/>
      <c r="F27" s="4">
        <f>F20+F22+F24+F26</f>
        <v>7</v>
      </c>
      <c r="G27" s="6"/>
      <c r="H27" s="6"/>
      <c r="I27" s="32"/>
      <c r="J27" s="4">
        <f>J20+J22+J24+J26</f>
        <v>14</v>
      </c>
      <c r="K27" s="41"/>
      <c r="L27" s="41"/>
      <c r="M27" s="49"/>
      <c r="N27" s="59"/>
      <c r="O27" s="54"/>
      <c r="P27" s="38"/>
    </row>
    <row r="28" spans="1:16" s="14" customFormat="1" ht="24.75" customHeight="1" thickBot="1">
      <c r="A28" s="13"/>
      <c r="B28" s="13"/>
      <c r="C28" s="13"/>
      <c r="F28" s="17"/>
      <c r="G28" s="15"/>
      <c r="H28" s="15"/>
      <c r="I28" s="16"/>
      <c r="J28" s="17"/>
      <c r="K28" s="17"/>
      <c r="L28" s="17"/>
      <c r="M28" s="17"/>
      <c r="N28" s="86"/>
      <c r="O28" s="85"/>
      <c r="P28" s="39"/>
    </row>
    <row r="29" spans="1:16" ht="24.75" customHeight="1" thickBot="1">
      <c r="A29" s="233" t="s">
        <v>11</v>
      </c>
      <c r="B29" s="234"/>
      <c r="C29" s="234"/>
      <c r="D29" s="232"/>
      <c r="E29" s="232"/>
      <c r="F29" s="30">
        <f>F17+F27</f>
        <v>20</v>
      </c>
      <c r="G29" s="31"/>
      <c r="H29" s="31"/>
      <c r="I29" s="31"/>
      <c r="J29" s="30">
        <f>J17+J27</f>
        <v>30</v>
      </c>
      <c r="K29" s="31"/>
      <c r="L29" s="31"/>
      <c r="M29" s="50"/>
      <c r="N29" s="60"/>
      <c r="O29" s="61"/>
      <c r="P29" s="38"/>
    </row>
  </sheetData>
  <sheetProtection/>
  <mergeCells count="36">
    <mergeCell ref="N9:N12"/>
    <mergeCell ref="A27:C27"/>
    <mergeCell ref="A22:C22"/>
    <mergeCell ref="N14:N15"/>
    <mergeCell ref="A14:C15"/>
    <mergeCell ref="A13:C13"/>
    <mergeCell ref="A9:C12"/>
    <mergeCell ref="A21:C21"/>
    <mergeCell ref="A19:C19"/>
    <mergeCell ref="A23:C23"/>
    <mergeCell ref="I2:I4"/>
    <mergeCell ref="J2:J4"/>
    <mergeCell ref="A5:C5"/>
    <mergeCell ref="A6:C6"/>
    <mergeCell ref="G2:G4"/>
    <mergeCell ref="H2:H4"/>
    <mergeCell ref="A7:C7"/>
    <mergeCell ref="A8:C8"/>
    <mergeCell ref="D2:E4"/>
    <mergeCell ref="F2:F4"/>
    <mergeCell ref="A2:C4"/>
    <mergeCell ref="D29:E29"/>
    <mergeCell ref="A16:C16"/>
    <mergeCell ref="A29:C29"/>
    <mergeCell ref="A17:C17"/>
    <mergeCell ref="A20:C20"/>
    <mergeCell ref="A25:C25"/>
    <mergeCell ref="A24:C24"/>
    <mergeCell ref="A26:C26"/>
    <mergeCell ref="N2:N4"/>
    <mergeCell ref="O3:O4"/>
    <mergeCell ref="P3:P4"/>
    <mergeCell ref="K3:K4"/>
    <mergeCell ref="L3:L4"/>
    <mergeCell ref="M3:M4"/>
    <mergeCell ref="K2:M2"/>
  </mergeCells>
  <printOptions horizontalCentered="1"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建築住宅係長</dc:creator>
  <cp:keywords/>
  <dc:description/>
  <cp:lastModifiedBy>佐藤　洋平</cp:lastModifiedBy>
  <cp:lastPrinted>2023-03-28T00:09:09Z</cp:lastPrinted>
  <dcterms:created xsi:type="dcterms:W3CDTF">2003-04-22T23:39:51Z</dcterms:created>
  <dcterms:modified xsi:type="dcterms:W3CDTF">2024-03-27T00:27:55Z</dcterms:modified>
  <cp:category/>
  <cp:version/>
  <cp:contentType/>
  <cp:contentStatus/>
</cp:coreProperties>
</file>